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10" tabRatio="899" activeTab="1"/>
  </bookViews>
  <sheets>
    <sheet name="FBA" sheetId="1" r:id="rId1"/>
    <sheet name="VRA" sheetId="2" r:id="rId2"/>
    <sheet name="20_VSAFAS_4p" sheetId="3" r:id="rId3"/>
    <sheet name="20_VSAFAS_5p" sheetId="4" r:id="rId4"/>
  </sheets>
  <externalReferences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2">'20_VSAFAS_4p'!$A$1:$M$28</definedName>
    <definedName name="_xlnm.Print_Area" localSheetId="3">'20_VSAFAS_5p'!$A$1:$H$20</definedName>
    <definedName name="_xlnm.Print_Area" localSheetId="0">'FBA'!$A$1:$G$102</definedName>
    <definedName name="_xlnm.Print_Area" localSheetId="1">'VRA'!$A$1:$I$66</definedName>
    <definedName name="_xlnm.Print_Titles" localSheetId="2">'20_VSAFAS_4p'!$10:$12</definedName>
    <definedName name="_xlnm.Print_Titles" localSheetId="0">'FBA'!$19:$19</definedName>
    <definedName name="_xlnm.Print_Titles" localSheetId="1">'VRA'!$20:$20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<sst xmlns="http://schemas.openxmlformats.org/spreadsheetml/2006/main" count="393" uniqueCount="293">
  <si>
    <t>Eil. Nr.</t>
  </si>
  <si>
    <t>1.</t>
  </si>
  <si>
    <t>2.</t>
  </si>
  <si>
    <t>2 priedas</t>
  </si>
  <si>
    <t>3.</t>
  </si>
  <si>
    <t>4.</t>
  </si>
  <si>
    <t>5.</t>
  </si>
  <si>
    <t>5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</si>
  <si>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</si>
  <si>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</si>
  <si>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</si>
  <si>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</si>
  <si>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</si>
  <si>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</si>
  <si>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</si>
  <si>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</si>
  <si>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</si>
  <si>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</si>
  <si>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</si>
  <si>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</si>
  <si>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</si>
  <si>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</si>
  <si>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</si>
  <si>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</si>
  <si>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</si>
  <si>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</si>
  <si>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</si>
  <si>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</si>
  <si>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</si>
  <si>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</si>
  <si>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</si>
  <si>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</si>
  <si>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</si>
  <si>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</si>
  <si>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</si>
  <si>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</si>
  <si>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</si>
  <si>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</si>
  <si>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</si>
  <si>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</si>
  <si>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</si>
  <si>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</si>
  <si>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</si>
  <si>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</si>
  <si>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</si>
  <si>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</si>
  <si>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</si>
  <si>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</si>
  <si>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</si>
  <si>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</si>
  <si>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</si>
  <si>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</si>
  <si>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</si>
  <si>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</si>
  <si>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</si>
  <si>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</si>
  <si>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</si>
  <si>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</si>
  <si>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</si>
  <si>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</si>
  <si>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</si>
  <si>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</si>
  <si>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</si>
  <si>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</si>
  <si>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</si>
  <si>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</si>
  <si>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</si>
  <si>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</si>
  <si>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</si>
  <si>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</si>
  <si>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</si>
  <si>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</si>
  <si>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</si>
  <si>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</si>
  <si>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</si>
  <si>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</si>
  <si>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</si>
  <si>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</si>
  <si>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</si>
  <si>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</si>
  <si>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</si>
  <si>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</si>
  <si>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</si>
  <si>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</si>
  <si>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</si>
  <si>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</si>
  <si>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</si>
  <si>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</si>
  <si>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</si>
  <si>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</si>
  <si>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</si>
  <si>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</si>
  <si>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</si>
  <si>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</si>
  <si>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</si>
  <si>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</si>
  <si>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</si>
  <si>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</si>
  <si>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</si>
  <si>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</si>
  <si>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</si>
  <si>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</si>
  <si>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</si>
  <si>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</si>
  <si>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</si>
  <si>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</si>
  <si>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</si>
  <si>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</si>
  <si>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</si>
  <si>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</si>
  <si>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</si>
  <si>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</si>
  <si>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</si>
  <si>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</si>
  <si>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</si>
  <si>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</si>
  <si>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</si>
  <si>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</si>
  <si>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</si>
  <si>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</si>
  <si>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</si>
  <si>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</si>
  <si>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</si>
  <si>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</si>
  <si>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</si>
  <si>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</si>
  <si>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</si>
  <si>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</si>
  <si>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</si>
  <si>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</si>
  <si>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</si>
  <si>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</si>
  <si>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</si>
  <si>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</si>
  <si>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</si>
  <si>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</si>
  <si>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</si>
  <si>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</si>
  <si>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</si>
  <si>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</si>
  <si>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</si>
  <si>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</si>
  <si>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</si>
  <si>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</si>
  <si>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</si>
  <si>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</si>
  <si>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</si>
  <si>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</si>
  <si>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</si>
  <si>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</si>
  <si>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</si>
  <si>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</si>
  <si>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</si>
  <si>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</si>
  <si>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</si>
  <si>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</si>
  <si>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</si>
  <si>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</si>
  <si>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</si>
  <si>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</si>
  <si>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</si>
  <si>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</si>
  <si>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</si>
  <si>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</si>
  <si>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</si>
  <si>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</si>
  <si>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</si>
  <si>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</si>
  <si>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Ataskaitinio laikotarpio pabaigoje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</si>
  <si>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</si>
  <si>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</si>
  <si>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</si>
  <si>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</si>
  <si>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</si>
  <si>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</si>
  <si>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</si>
  <si>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</si>
  <si>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</si>
  <si>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</si>
  <si>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</si>
  <si>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</si>
  <si>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</si>
  <si>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</si>
  <si>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</si>
  <si>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5=3+4</t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</si>
  <si>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</si>
  <si>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</si>
  <si>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</si>
  <si>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</si>
  <si>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</si>
  <si>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</si>
  <si>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</si>
  <si>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</si>
  <si>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</si>
  <si>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</si>
  <si>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</si>
  <si>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</si>
  <si>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</si>
  <si>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</si>
  <si>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</si>
  <si>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</si>
  <si>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</si>
  <si>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</si>
  <si>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</si>
  <si>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</si>
  <si>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</si>
  <si>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</si>
  <si>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</si>
  <si>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</si>
  <si>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</si>
  <si>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</si>
  <si>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</si>
  <si>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</si>
  <si>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</si>
  <si>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</si>
  <si>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</si>
  <si>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</si>
  <si>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</si>
  <si>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</si>
  <si>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</si>
  <si>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</si>
  <si>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</si>
  <si>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</si>
  <si>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</si>
  <si>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</si>
  <si>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</si>
  <si>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</si>
  <si>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</si>
  <si>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</si>
  <si>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</si>
  <si>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</si>
  <si>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</si>
  <si>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</si>
  <si>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</si>
  <si>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</si>
  <si>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</si>
  <si>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</si>
  <si>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</si>
  <si>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</si>
  <si>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</si>
  <si>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</si>
  <si>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</si>
  <si>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</si>
  <si>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</si>
  <si>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</si>
  <si>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</si>
  <si>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</si>
  <si>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</si>
  <si>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</si>
  <si>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</si>
  <si>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</si>
  <si>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</si>
  <si>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</si>
  <si>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</si>
  <si>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</si>
  <si>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</si>
  <si>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</si>
  <si>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</si>
  <si>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</si>
  <si>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</si>
  <si>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</si>
  <si>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</si>
  <si>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</si>
  <si>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</si>
  <si>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</si>
  <si>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</si>
  <si>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</si>
  <si>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</si>
  <si>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</si>
  <si>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</si>
  <si>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</si>
  <si>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</si>
  <si>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</si>
  <si>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</si>
  <si>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</si>
  <si>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</si>
  <si>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</si>
  <si>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PRIENŲ RAJONO SAVIVALDYBĖS VISUOMENĖS SVEIKATOS BIURAS</t>
  </si>
  <si>
    <t>301846675, Prienai, Laisvės a. 12</t>
  </si>
  <si>
    <t xml:space="preserve">____Buhalterė______________________________________________              ________________                                     </t>
  </si>
  <si>
    <t>___________PRIENŲ RAJONO SAVIVALDYBĖS VISUOMENĖS SVEIKATOS BIURAS_________</t>
  </si>
  <si>
    <t>_____Buhalterė_________________________________________________________                _____________</t>
  </si>
  <si>
    <t>_______301846675, Prienai, Laisvės a. 12_______</t>
  </si>
  <si>
    <t>PAGAL 2018 m. kovo 31d. DUOMENIS</t>
  </si>
  <si>
    <t>PAGAL 2018 m. kovo 31 d. DUOMENIS</t>
  </si>
  <si>
    <t>Direktorė</t>
  </si>
  <si>
    <t>Ilona Lenčiauskienė</t>
  </si>
  <si>
    <t>Danutė Makselytė</t>
  </si>
  <si>
    <t xml:space="preserve">___Direktorė___________________________         </t>
  </si>
  <si>
    <r>
      <t xml:space="preserve">        _</t>
    </r>
    <r>
      <rPr>
        <sz val="12"/>
        <rFont val="Times New Roman"/>
        <family val="1"/>
      </rPr>
      <t>_Ilona Lenčiauskienė_____________</t>
    </r>
    <r>
      <rPr>
        <sz val="10"/>
        <rFont val="Times New Roman"/>
        <family val="1"/>
      </rPr>
      <t>_</t>
    </r>
  </si>
  <si>
    <t xml:space="preserve">        __Danutė Makselytė____</t>
  </si>
  <si>
    <t>________2018-05-28_____Nr. _____</t>
  </si>
  <si>
    <t>____________2018-05-28______Nr._____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</si>
</sst>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</numFmts>
  <fonts count="9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sz val="12"/>
      <name val="TimesNewRoman,Bold"/>
      <family val="0"/>
    </font>
    <font>
      <sz val="8"/>
      <name val="TimesNewRoman,Bold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2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4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2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12" borderId="0" applyNumberFormat="0" applyBorder="0" applyAlignment="0" applyProtection="0"/>
    <xf numFmtId="0" fontId="85" fillId="20" borderId="0" applyNumberFormat="0" applyBorder="0" applyAlignment="0" applyProtection="0"/>
    <xf numFmtId="0" fontId="85" fillId="25" borderId="0" applyNumberFormat="0" applyBorder="0" applyAlignment="0" applyProtection="0"/>
    <xf numFmtId="0" fontId="85" fillId="22" borderId="0" applyNumberFormat="0" applyBorder="0" applyAlignment="0" applyProtection="0"/>
    <xf numFmtId="0" fontId="23" fillId="26" borderId="0" applyNumberForma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6" borderId="0" applyNumberFormat="0" applyBorder="0" applyAlignment="0" applyProtection="0"/>
    <xf numFmtId="0" fontId="23" fillId="37" borderId="0" applyNumberFormat="0" applyBorder="0" applyAlignment="0" applyProtection="0"/>
    <xf numFmtId="0" fontId="40" fillId="38" borderId="0" applyNumberFormat="0" applyFont="0" applyBorder="0" applyAlignment="0" applyProtection="0"/>
    <xf numFmtId="0" fontId="40" fillId="38" borderId="0" applyNumberFormat="0" applyFont="0" applyBorder="0" applyAlignment="0" applyProtection="0"/>
    <xf numFmtId="0" fontId="40" fillId="38" borderId="0" applyNumberFormat="0" applyFont="0" applyBorder="0" applyAlignment="0" applyProtection="0"/>
    <xf numFmtId="0" fontId="40" fillId="38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3" fillId="20" borderId="0" applyNumberForma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1" fillId="3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23" fillId="21" borderId="0" applyNumberFormat="0" applyBorder="0" applyAlignment="0" applyProtection="0"/>
    <xf numFmtId="0" fontId="40" fillId="45" borderId="0" applyNumberFormat="0" applyFont="0" applyBorder="0" applyAlignment="0" applyProtection="0"/>
    <xf numFmtId="0" fontId="40" fillId="45" borderId="0" applyNumberFormat="0" applyFont="0" applyBorder="0" applyAlignment="0" applyProtection="0"/>
    <xf numFmtId="0" fontId="40" fillId="45" borderId="0" applyNumberFormat="0" applyFont="0" applyBorder="0" applyAlignment="0" applyProtection="0"/>
    <xf numFmtId="0" fontId="40" fillId="45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47" borderId="0" applyNumberFormat="0" applyBorder="0" applyAlignment="0" applyProtection="0"/>
    <xf numFmtId="0" fontId="23" fillId="48" borderId="0" applyNumberFormat="0" applyBorder="0" applyAlignment="0" applyProtection="0"/>
    <xf numFmtId="0" fontId="40" fillId="49" borderId="0" applyNumberFormat="0" applyFont="0" applyBorder="0" applyAlignment="0" applyProtection="0"/>
    <xf numFmtId="0" fontId="40" fillId="49" borderId="0" applyNumberFormat="0" applyFont="0" applyBorder="0" applyAlignment="0" applyProtection="0"/>
    <xf numFmtId="0" fontId="40" fillId="49" borderId="0" applyNumberFormat="0" applyFont="0" applyBorder="0" applyAlignment="0" applyProtection="0"/>
    <xf numFmtId="0" fontId="40" fillId="49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2" fillId="35" borderId="0" applyNumberFormat="0" applyBorder="0" applyAlignment="0" applyProtection="0"/>
    <xf numFmtId="0" fontId="87" fillId="52" borderId="0" applyNumberFormat="0" applyBorder="0" applyAlignment="0" applyProtection="0"/>
    <xf numFmtId="0" fontId="25" fillId="53" borderId="4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4" fillId="28" borderId="4" applyNumberFormat="0" applyAlignment="0" applyProtection="0"/>
    <xf numFmtId="0" fontId="26" fillId="55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2" borderId="6" applyNumberFormat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8" fillId="56" borderId="0" applyNumberFormat="0" applyBorder="0" applyAlignment="0" applyProtection="0"/>
    <xf numFmtId="0" fontId="28" fillId="4" borderId="0" applyNumberForma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8" fillId="57" borderId="0" applyNumberFormat="0" applyBorder="0" applyAlignment="0" applyProtection="0"/>
    <xf numFmtId="0" fontId="2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49" fillId="0" borderId="7" applyNumberFormat="0" applyFill="0" applyAlignment="0" applyProtection="0"/>
    <xf numFmtId="0" fontId="30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1" fillId="0" borderId="9" applyNumberFormat="0" applyFill="0" applyAlignment="0" applyProtection="0"/>
    <xf numFmtId="0" fontId="31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4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7" fillId="58" borderId="4" applyNumberFormat="0" applyAlignment="0" applyProtection="0"/>
    <xf numFmtId="0" fontId="83" fillId="0" borderId="0">
      <alignment/>
      <protection/>
    </xf>
    <xf numFmtId="0" fontId="89" fillId="0" borderId="0" applyNumberFormat="0" applyFill="0" applyBorder="0" applyAlignment="0" applyProtection="0"/>
    <xf numFmtId="0" fontId="90" fillId="59" borderId="13" applyNumberFormat="0" applyAlignment="0" applyProtection="0"/>
    <xf numFmtId="0" fontId="91" fillId="60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9" fillId="0" borderId="15" applyNumberFormat="0" applyFill="0" applyAlignment="0" applyProtection="0"/>
    <xf numFmtId="0" fontId="34" fillId="6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60" fillId="62" borderId="0" applyNumberFormat="0" applyBorder="0" applyAlignment="0" applyProtection="0"/>
    <xf numFmtId="0" fontId="92" fillId="63" borderId="0" applyNumberFormat="0" applyBorder="0" applyAlignment="0" applyProtection="0"/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0" fillId="0" borderId="0">
      <alignment/>
      <protection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9" fillId="64" borderId="0">
      <alignment/>
      <protection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7" applyNumberFormat="0" applyFont="0" applyAlignment="0" applyProtection="0"/>
    <xf numFmtId="0" fontId="40" fillId="49" borderId="17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17" applyNumberFormat="0" applyFont="0" applyAlignment="0" applyProtection="0"/>
    <xf numFmtId="0" fontId="35" fillId="53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28" borderId="18" applyNumberFormat="0" applyAlignment="0" applyProtection="0"/>
    <xf numFmtId="0" fontId="85" fillId="66" borderId="0" applyNumberFormat="0" applyBorder="0" applyAlignment="0" applyProtection="0"/>
    <xf numFmtId="0" fontId="85" fillId="67" borderId="0" applyNumberFormat="0" applyBorder="0" applyAlignment="0" applyProtection="0"/>
    <xf numFmtId="0" fontId="85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85" fillId="71" borderId="0" applyNumberFormat="0" applyBorder="0" applyAlignment="0" applyProtection="0"/>
    <xf numFmtId="0" fontId="0" fillId="72" borderId="19" applyNumberFormat="0" applyFont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1" fillId="62" borderId="5" applyProtection="0">
      <alignment vertical="center"/>
    </xf>
    <xf numFmtId="4" fontId="61" fillId="62" borderId="5" applyProtection="0">
      <alignment vertical="center"/>
    </xf>
    <xf numFmtId="4" fontId="64" fillId="62" borderId="5" applyProtection="0">
      <alignment vertical="center"/>
    </xf>
    <xf numFmtId="4" fontId="61" fillId="62" borderId="5" applyProtection="0">
      <alignment horizontal="left" vertical="center"/>
    </xf>
    <xf numFmtId="4" fontId="61" fillId="62" borderId="5" applyProtection="0">
      <alignment horizontal="left" vertical="center"/>
    </xf>
    <xf numFmtId="0" fontId="65" fillId="62" borderId="20" applyNumberFormat="0" applyProtection="0">
      <alignment horizontal="left" vertical="top"/>
    </xf>
    <xf numFmtId="4" fontId="61" fillId="47" borderId="5" applyProtection="0">
      <alignment horizontal="left" vertical="center"/>
    </xf>
    <xf numFmtId="4" fontId="61" fillId="47" borderId="5" applyProtection="0">
      <alignment horizontal="left" vertical="center"/>
    </xf>
    <xf numFmtId="4" fontId="61" fillId="35" borderId="5" applyProtection="0">
      <alignment horizontal="right" vertical="center"/>
    </xf>
    <xf numFmtId="4" fontId="61" fillId="35" borderId="5" applyProtection="0">
      <alignment horizontal="right" vertical="center"/>
    </xf>
    <xf numFmtId="4" fontId="61" fillId="73" borderId="5" applyProtection="0">
      <alignment horizontal="right" vertical="center"/>
    </xf>
    <xf numFmtId="4" fontId="61" fillId="73" borderId="5" applyProtection="0">
      <alignment horizontal="right" vertical="center"/>
    </xf>
    <xf numFmtId="4" fontId="61" fillId="36" borderId="21" applyProtection="0">
      <alignment horizontal="right" vertical="center"/>
    </xf>
    <xf numFmtId="4" fontId="61" fillId="36" borderId="21" applyProtection="0">
      <alignment horizontal="right" vertical="center"/>
    </xf>
    <xf numFmtId="4" fontId="61" fillId="50" borderId="5" applyProtection="0">
      <alignment horizontal="right" vertical="center"/>
    </xf>
    <xf numFmtId="4" fontId="61" fillId="50" borderId="5" applyProtection="0">
      <alignment horizontal="right" vertical="center"/>
    </xf>
    <xf numFmtId="4" fontId="61" fillId="74" borderId="5" applyProtection="0">
      <alignment horizontal="right" vertical="center"/>
    </xf>
    <xf numFmtId="4" fontId="61" fillId="74" borderId="5" applyProtection="0">
      <alignment horizontal="right" vertical="center"/>
    </xf>
    <xf numFmtId="4" fontId="61" fillId="51" borderId="5" applyProtection="0">
      <alignment horizontal="right" vertical="center"/>
    </xf>
    <xf numFmtId="4" fontId="61" fillId="51" borderId="5" applyProtection="0">
      <alignment horizontal="right" vertical="center"/>
    </xf>
    <xf numFmtId="4" fontId="61" fillId="41" borderId="5" applyProtection="0">
      <alignment horizontal="right" vertical="center"/>
    </xf>
    <xf numFmtId="4" fontId="61" fillId="41" borderId="5" applyProtection="0">
      <alignment horizontal="right" vertical="center"/>
    </xf>
    <xf numFmtId="4" fontId="61" fillId="40" borderId="5" applyProtection="0">
      <alignment horizontal="right" vertical="center"/>
    </xf>
    <xf numFmtId="4" fontId="61" fillId="40" borderId="5" applyProtection="0">
      <alignment horizontal="right" vertical="center"/>
    </xf>
    <xf numFmtId="4" fontId="61" fillId="39" borderId="5" applyProtection="0">
      <alignment horizontal="right" vertical="center"/>
    </xf>
    <xf numFmtId="4" fontId="61" fillId="39" borderId="5" applyProtection="0">
      <alignment horizontal="right" vertical="center"/>
    </xf>
    <xf numFmtId="4" fontId="61" fillId="0" borderId="21" applyFill="0" applyProtection="0">
      <alignment horizontal="left" vertical="center"/>
    </xf>
    <xf numFmtId="4" fontId="61" fillId="0" borderId="21" applyFill="0" applyProtection="0">
      <alignment horizontal="left" vertical="center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61" fillId="34" borderId="5" applyProtection="0">
      <alignment horizontal="right" vertical="center"/>
    </xf>
    <xf numFmtId="4" fontId="61" fillId="34" borderId="5" applyProtection="0">
      <alignment horizontal="right" vertical="center"/>
    </xf>
    <xf numFmtId="4" fontId="61" fillId="45" borderId="21" applyProtection="0">
      <alignment horizontal="left" vertical="center"/>
    </xf>
    <xf numFmtId="4" fontId="61" fillId="45" borderId="21" applyProtection="0">
      <alignment horizontal="left" vertical="center"/>
    </xf>
    <xf numFmtId="4" fontId="61" fillId="34" borderId="21" applyProtection="0">
      <alignment horizontal="left" vertical="center"/>
    </xf>
    <xf numFmtId="4" fontId="61" fillId="34" borderId="21" applyProtection="0">
      <alignment horizontal="left" vertical="center"/>
    </xf>
    <xf numFmtId="0" fontId="61" fillId="28" borderId="5" applyNumberFormat="0" applyProtection="0">
      <alignment horizontal="left" vertical="center"/>
    </xf>
    <xf numFmtId="0" fontId="61" fillId="28" borderId="5" applyNumberFormat="0" applyProtection="0">
      <alignment horizontal="left" vertical="center"/>
    </xf>
    <xf numFmtId="0" fontId="61" fillId="46" borderId="20" applyNumberFormat="0" applyProtection="0">
      <alignment horizontal="left" vertical="top"/>
    </xf>
    <xf numFmtId="0" fontId="61" fillId="46" borderId="20" applyNumberFormat="0" applyProtection="0">
      <alignment horizontal="left" vertical="top"/>
    </xf>
    <xf numFmtId="0" fontId="61" fillId="46" borderId="20" applyNumberFormat="0" applyProtection="0">
      <alignment horizontal="left" vertical="top"/>
    </xf>
    <xf numFmtId="0" fontId="61" fillId="75" borderId="5" applyNumberFormat="0" applyProtection="0">
      <alignment horizontal="left" vertical="center"/>
    </xf>
    <xf numFmtId="0" fontId="61" fillId="75" borderId="5" applyNumberFormat="0" applyProtection="0">
      <alignment horizontal="left" vertical="center"/>
    </xf>
    <xf numFmtId="0" fontId="61" fillId="34" borderId="20" applyNumberFormat="0" applyProtection="0">
      <alignment horizontal="left" vertical="top"/>
    </xf>
    <xf numFmtId="0" fontId="61" fillId="34" borderId="20" applyNumberFormat="0" applyProtection="0">
      <alignment horizontal="left" vertical="top"/>
    </xf>
    <xf numFmtId="0" fontId="61" fillId="34" borderId="20" applyNumberFormat="0" applyProtection="0">
      <alignment horizontal="left" vertical="top"/>
    </xf>
    <xf numFmtId="0" fontId="61" fillId="76" borderId="5" applyNumberFormat="0" applyProtection="0">
      <alignment horizontal="left" vertical="center"/>
    </xf>
    <xf numFmtId="0" fontId="61" fillId="76" borderId="5" applyNumberFormat="0" applyProtection="0">
      <alignment horizontal="left" vertical="center"/>
    </xf>
    <xf numFmtId="0" fontId="61" fillId="76" borderId="20" applyNumberFormat="0" applyProtection="0">
      <alignment horizontal="left" vertical="top"/>
    </xf>
    <xf numFmtId="0" fontId="61" fillId="76" borderId="20" applyNumberFormat="0" applyProtection="0">
      <alignment horizontal="left" vertical="top"/>
    </xf>
    <xf numFmtId="0" fontId="61" fillId="76" borderId="20" applyNumberFormat="0" applyProtection="0">
      <alignment horizontal="left" vertical="top"/>
    </xf>
    <xf numFmtId="0" fontId="61" fillId="45" borderId="5" applyNumberFormat="0" applyProtection="0">
      <alignment horizontal="left" vertical="center"/>
    </xf>
    <xf numFmtId="0" fontId="61" fillId="45" borderId="5" applyNumberFormat="0" applyProtection="0">
      <alignment horizontal="left" vertical="center"/>
    </xf>
    <xf numFmtId="0" fontId="61" fillId="45" borderId="20" applyNumberFormat="0" applyProtection="0">
      <alignment horizontal="left" vertical="top"/>
    </xf>
    <xf numFmtId="0" fontId="61" fillId="45" borderId="20" applyNumberFormat="0" applyProtection="0">
      <alignment horizontal="left" vertical="top"/>
    </xf>
    <xf numFmtId="0" fontId="61" fillId="45" borderId="20" applyNumberFormat="0" applyProtection="0">
      <alignment horizontal="left" vertical="top"/>
    </xf>
    <xf numFmtId="0" fontId="61" fillId="77" borderId="22" applyNumberFormat="0">
      <alignment/>
      <protection locked="0"/>
    </xf>
    <xf numFmtId="0" fontId="61" fillId="77" borderId="22" applyNumberFormat="0">
      <alignment/>
      <protection locked="0"/>
    </xf>
    <xf numFmtId="0" fontId="61" fillId="77" borderId="22" applyNumberFormat="0">
      <alignment/>
      <protection locked="0"/>
    </xf>
    <xf numFmtId="0" fontId="65" fillId="46" borderId="0" applyNumberFormat="0" applyBorder="0" applyProtection="0">
      <alignment/>
    </xf>
    <xf numFmtId="4" fontId="61" fillId="49" borderId="20" applyProtection="0">
      <alignment vertical="center"/>
    </xf>
    <xf numFmtId="4" fontId="64" fillId="49" borderId="21" applyProtection="0">
      <alignment vertical="center"/>
    </xf>
    <xf numFmtId="4" fontId="61" fillId="28" borderId="20" applyProtection="0">
      <alignment horizontal="left" vertical="center"/>
    </xf>
    <xf numFmtId="0" fontId="61" fillId="49" borderId="20" applyNumberFormat="0" applyProtection="0">
      <alignment horizontal="left" vertical="top"/>
    </xf>
    <xf numFmtId="4" fontId="61" fillId="0" borderId="5" applyProtection="0">
      <alignment horizontal="right" vertical="center"/>
    </xf>
    <xf numFmtId="4" fontId="61" fillId="0" borderId="5" applyProtection="0">
      <alignment horizontal="right" vertical="center"/>
    </xf>
    <xf numFmtId="4" fontId="64" fillId="77" borderId="5" applyProtection="0">
      <alignment horizontal="right" vertical="center"/>
    </xf>
    <xf numFmtId="4" fontId="61" fillId="47" borderId="5" applyProtection="0">
      <alignment horizontal="left" vertical="center"/>
    </xf>
    <xf numFmtId="4" fontId="61" fillId="47" borderId="5" applyProtection="0">
      <alignment horizontal="left" vertical="center"/>
    </xf>
    <xf numFmtId="0" fontId="61" fillId="34" borderId="20" applyNumberFormat="0" applyProtection="0">
      <alignment horizontal="left" vertical="top"/>
    </xf>
    <xf numFmtId="4" fontId="66" fillId="54" borderId="21" applyProtection="0">
      <alignment horizontal="left" vertical="center"/>
    </xf>
    <xf numFmtId="0" fontId="61" fillId="78" borderId="21" applyNumberFormat="0" applyProtection="0">
      <alignment/>
    </xf>
    <xf numFmtId="0" fontId="61" fillId="78" borderId="21" applyNumberFormat="0" applyProtection="0">
      <alignment/>
    </xf>
    <xf numFmtId="4" fontId="67" fillId="77" borderId="5" applyProtection="0">
      <alignment horizontal="right" vertical="center"/>
    </xf>
    <xf numFmtId="0" fontId="68" fillId="0" borderId="0" applyNumberFormat="0" applyFill="0" applyBorder="0" applyAlignment="0" applyProtection="0"/>
    <xf numFmtId="0" fontId="94" fillId="59" borderId="14" applyNumberFormat="0" applyAlignment="0" applyProtection="0"/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21" fillId="0" borderId="0">
      <alignment/>
      <protection/>
    </xf>
    <xf numFmtId="0" fontId="95" fillId="0" borderId="23" applyNumberFormat="0" applyFill="0" applyAlignment="0" applyProtection="0"/>
    <xf numFmtId="0" fontId="96" fillId="0" borderId="24" applyNumberFormat="0" applyFill="0" applyAlignment="0" applyProtection="0"/>
    <xf numFmtId="49" fontId="70" fillId="28" borderId="0" applyBorder="0" applyProtection="0">
      <alignment vertical="top" wrapText="1"/>
    </xf>
    <xf numFmtId="0" fontId="97" fillId="79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38" borderId="0" applyNumberFormat="0" applyBorder="0" applyProtection="0">
      <alignment/>
    </xf>
  </cellStyleXfs>
  <cellXfs count="238">
    <xf numFmtId="0" fontId="0" fillId="0" borderId="0" xfId="0" applyAlignment="1">
      <alignment/>
    </xf>
    <xf numFmtId="0" fontId="4" fillId="8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0" borderId="29" xfId="0" applyFont="1" applyFill="1" applyBorder="1" applyAlignment="1">
      <alignment horizontal="center" vertical="center" wrapText="1"/>
    </xf>
    <xf numFmtId="0" fontId="3" fillId="8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0" borderId="34" xfId="0" applyFont="1" applyFill="1" applyBorder="1" applyAlignment="1">
      <alignment horizontal="left" vertical="center"/>
    </xf>
    <xf numFmtId="0" fontId="3" fillId="8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0" borderId="0" xfId="0" applyFont="1" applyFill="1" applyBorder="1" applyAlignment="1">
      <alignment vertical="center"/>
    </xf>
    <xf numFmtId="0" fontId="3" fillId="80" borderId="0" xfId="0" applyFont="1" applyFill="1" applyBorder="1" applyAlignment="1">
      <alignment vertical="center" wrapText="1"/>
    </xf>
    <xf numFmtId="0" fontId="3" fillId="80" borderId="0" xfId="0" applyFont="1" applyFill="1" applyAlignment="1">
      <alignment vertical="center"/>
    </xf>
    <xf numFmtId="0" fontId="3" fillId="80" borderId="0" xfId="0" applyFont="1" applyFill="1" applyAlignment="1">
      <alignment vertical="center" wrapText="1"/>
    </xf>
    <xf numFmtId="0" fontId="4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horizontal="center" vertical="center" wrapText="1"/>
    </xf>
    <xf numFmtId="0" fontId="3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vertical="center" wrapText="1"/>
    </xf>
    <xf numFmtId="49" fontId="4" fillId="80" borderId="29" xfId="0" applyNumberFormat="1" applyFont="1" applyFill="1" applyBorder="1" applyAlignment="1">
      <alignment horizontal="center" vertical="center" wrapText="1"/>
    </xf>
    <xf numFmtId="0" fontId="4" fillId="80" borderId="28" xfId="0" applyFont="1" applyFill="1" applyBorder="1" applyAlignment="1">
      <alignment horizontal="center" vertical="center" wrapText="1"/>
    </xf>
    <xf numFmtId="0" fontId="4" fillId="80" borderId="28" xfId="0" applyFont="1" applyFill="1" applyBorder="1" applyAlignment="1">
      <alignment horizontal="left" vertical="center"/>
    </xf>
    <xf numFmtId="0" fontId="4" fillId="80" borderId="29" xfId="0" applyFont="1" applyFill="1" applyBorder="1" applyAlignment="1">
      <alignment horizontal="left" vertical="center"/>
    </xf>
    <xf numFmtId="0" fontId="4" fillId="80" borderId="29" xfId="0" applyFont="1" applyFill="1" applyBorder="1" applyAlignment="1">
      <alignment horizontal="left" vertical="center" wrapText="1"/>
    </xf>
    <xf numFmtId="0" fontId="3" fillId="80" borderId="29" xfId="0" applyFont="1" applyFill="1" applyBorder="1" applyAlignment="1">
      <alignment horizontal="left" vertical="center" wrapText="1"/>
    </xf>
    <xf numFmtId="0" fontId="3" fillId="80" borderId="28" xfId="0" applyFont="1" applyFill="1" applyBorder="1" applyAlignment="1">
      <alignment vertical="center" wrapText="1"/>
    </xf>
    <xf numFmtId="0" fontId="3" fillId="80" borderId="28" xfId="0" applyFont="1" applyFill="1" applyBorder="1" applyAlignment="1">
      <alignment horizontal="center" vertical="center" wrapText="1"/>
    </xf>
    <xf numFmtId="0" fontId="3" fillId="80" borderId="31" xfId="0" applyFont="1" applyFill="1" applyBorder="1" applyAlignment="1">
      <alignment horizontal="left" vertical="center"/>
    </xf>
    <xf numFmtId="0" fontId="8" fillId="80" borderId="32" xfId="0" applyFont="1" applyFill="1" applyBorder="1" applyAlignment="1">
      <alignment horizontal="left" vertical="center"/>
    </xf>
    <xf numFmtId="0" fontId="8" fillId="80" borderId="32" xfId="0" applyFont="1" applyFill="1" applyBorder="1" applyAlignment="1">
      <alignment horizontal="left" vertical="center" wrapText="1"/>
    </xf>
    <xf numFmtId="0" fontId="3" fillId="80" borderId="34" xfId="0" applyFont="1" applyFill="1" applyBorder="1" applyAlignment="1">
      <alignment horizontal="left" vertical="center" wrapText="1"/>
    </xf>
    <xf numFmtId="16" fontId="3" fillId="80" borderId="30" xfId="0" applyNumberFormat="1" applyFont="1" applyFill="1" applyBorder="1" applyAlignment="1">
      <alignment horizontal="left" vertical="center" wrapText="1"/>
    </xf>
    <xf numFmtId="16" fontId="3" fillId="80" borderId="28" xfId="0" applyNumberFormat="1" applyFont="1" applyFill="1" applyBorder="1" applyAlignment="1">
      <alignment horizontal="left" vertical="center" wrapText="1"/>
    </xf>
    <xf numFmtId="49" fontId="3" fillId="80" borderId="29" xfId="0" applyNumberFormat="1" applyFont="1" applyFill="1" applyBorder="1" applyAlignment="1">
      <alignment horizontal="center" vertical="center" wrapText="1"/>
    </xf>
    <xf numFmtId="0" fontId="3" fillId="80" borderId="30" xfId="0" applyFont="1" applyFill="1" applyBorder="1" applyAlignment="1">
      <alignment horizontal="left" vertical="center"/>
    </xf>
    <xf numFmtId="0" fontId="3" fillId="80" borderId="35" xfId="0" applyFont="1" applyFill="1" applyBorder="1" applyAlignment="1">
      <alignment horizontal="center" vertical="center" wrapText="1"/>
    </xf>
    <xf numFmtId="0" fontId="3" fillId="80" borderId="37" xfId="0" applyFont="1" applyFill="1" applyBorder="1" applyAlignment="1">
      <alignment horizontal="left" vertical="center"/>
    </xf>
    <xf numFmtId="0" fontId="3" fillId="80" borderId="38" xfId="0" applyFont="1" applyFill="1" applyBorder="1" applyAlignment="1">
      <alignment horizontal="left" vertical="center"/>
    </xf>
    <xf numFmtId="0" fontId="3" fillId="80" borderId="38" xfId="0" applyFont="1" applyFill="1" applyBorder="1" applyAlignment="1">
      <alignment horizontal="left" vertical="center" wrapText="1"/>
    </xf>
    <xf numFmtId="0" fontId="3" fillId="8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0" borderId="28" xfId="0" applyFont="1" applyFill="1" applyBorder="1" applyAlignment="1" quotePrefix="1">
      <alignment horizontal="left" vertical="center" wrapText="1"/>
    </xf>
    <xf numFmtId="0" fontId="4" fillId="80" borderId="28" xfId="0" applyFont="1" applyFill="1" applyBorder="1" applyAlignment="1">
      <alignment horizontal="left" vertical="center" wrapText="1"/>
    </xf>
    <xf numFmtId="0" fontId="3" fillId="80" borderId="35" xfId="0" applyFont="1" applyFill="1" applyBorder="1" applyAlignment="1">
      <alignment horizontal="left" vertical="center" wrapText="1"/>
    </xf>
    <xf numFmtId="0" fontId="3" fillId="80" borderId="35" xfId="0" applyFont="1" applyFill="1" applyBorder="1" applyAlignment="1">
      <alignment vertical="center" wrapText="1"/>
    </xf>
    <xf numFmtId="0" fontId="3" fillId="80" borderId="32" xfId="0" applyFont="1" applyFill="1" applyBorder="1" applyAlignment="1">
      <alignment horizontal="left" vertical="center"/>
    </xf>
    <xf numFmtId="0" fontId="3" fillId="80" borderId="32" xfId="0" applyFont="1" applyFill="1" applyBorder="1" applyAlignment="1">
      <alignment horizontal="left" vertical="center" wrapText="1"/>
    </xf>
    <xf numFmtId="0" fontId="8" fillId="80" borderId="29" xfId="0" applyFont="1" applyFill="1" applyBorder="1" applyAlignment="1">
      <alignment horizontal="left" vertical="center"/>
    </xf>
    <xf numFmtId="0" fontId="8" fillId="80" borderId="30" xfId="0" applyFont="1" applyFill="1" applyBorder="1" applyAlignment="1">
      <alignment horizontal="left" vertical="center" wrapText="1"/>
    </xf>
    <xf numFmtId="16" fontId="3" fillId="80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0" borderId="34" xfId="0" applyFont="1" applyFill="1" applyBorder="1" applyAlignment="1" quotePrefix="1">
      <alignment horizontal="left" vertical="center" wrapText="1"/>
    </xf>
    <xf numFmtId="0" fontId="3" fillId="8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0" borderId="35" xfId="0" applyFont="1" applyFill="1" applyBorder="1" applyAlignment="1">
      <alignment horizontal="left" vertical="center"/>
    </xf>
    <xf numFmtId="0" fontId="4" fillId="80" borderId="36" xfId="0" applyFont="1" applyFill="1" applyBorder="1" applyAlignment="1">
      <alignment horizontal="left" vertical="center"/>
    </xf>
    <xf numFmtId="0" fontId="4" fillId="80" borderId="36" xfId="0" applyFont="1" applyFill="1" applyBorder="1" applyAlignment="1">
      <alignment horizontal="left" vertical="center" wrapText="1"/>
    </xf>
    <xf numFmtId="0" fontId="4" fillId="80" borderId="30" xfId="0" applyFont="1" applyFill="1" applyBorder="1" applyAlignment="1">
      <alignment horizontal="left" vertical="center" wrapText="1"/>
    </xf>
    <xf numFmtId="0" fontId="4" fillId="80" borderId="0" xfId="0" applyFont="1" applyFill="1" applyBorder="1" applyAlignment="1">
      <alignment horizontal="left" vertical="center" wrapText="1"/>
    </xf>
    <xf numFmtId="0" fontId="3" fillId="80" borderId="0" xfId="0" applyFont="1" applyFill="1" applyBorder="1" applyAlignment="1">
      <alignment horizontal="left" vertical="center" wrapText="1"/>
    </xf>
    <xf numFmtId="0" fontId="3" fillId="8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19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3" fillId="0" borderId="0" xfId="987" applyFont="1" applyAlignment="1">
      <alignment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42" xfId="987" applyFont="1" applyBorder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0" xfId="987" applyFont="1" applyAlignment="1">
      <alignment horizontal="center" vertical="center" wrapText="1"/>
      <protection/>
    </xf>
    <xf numFmtId="0" fontId="39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39" fillId="0" borderId="28" xfId="987" applyFont="1" applyBorder="1" applyAlignment="1">
      <alignment horizontal="left" vertical="center" wrapText="1"/>
      <protection/>
    </xf>
    <xf numFmtId="2" fontId="3" fillId="80" borderId="28" xfId="0" applyNumberFormat="1" applyFont="1" applyFill="1" applyBorder="1" applyAlignment="1">
      <alignment vertical="center" wrapText="1"/>
    </xf>
    <xf numFmtId="196" fontId="3" fillId="80" borderId="0" xfId="0" applyNumberFormat="1" applyFont="1" applyFill="1" applyAlignment="1">
      <alignment vertical="center" wrapText="1"/>
    </xf>
    <xf numFmtId="2" fontId="3" fillId="80" borderId="0" xfId="0" applyNumberFormat="1" applyFont="1" applyFill="1" applyAlignment="1">
      <alignment vertical="center" wrapText="1"/>
    </xf>
    <xf numFmtId="2" fontId="3" fillId="0" borderId="28" xfId="0" applyNumberFormat="1" applyFont="1" applyFill="1" applyBorder="1" applyAlignment="1">
      <alignment vertical="center" wrapText="1"/>
    </xf>
    <xf numFmtId="2" fontId="4" fillId="80" borderId="28" xfId="0" applyNumberFormat="1" applyFont="1" applyFill="1" applyBorder="1" applyAlignment="1">
      <alignment vertical="center" wrapText="1"/>
    </xf>
    <xf numFmtId="0" fontId="4" fillId="80" borderId="28" xfId="0" applyFont="1" applyFill="1" applyBorder="1" applyAlignment="1">
      <alignment vertical="center" wrapText="1"/>
    </xf>
    <xf numFmtId="2" fontId="2" fillId="0" borderId="28" xfId="988" applyNumberFormat="1" applyFont="1" applyBorder="1" applyAlignment="1">
      <alignment vertical="center"/>
      <protection/>
    </xf>
    <xf numFmtId="0" fontId="2" fillId="0" borderId="28" xfId="988" applyFont="1" applyBorder="1" applyAlignment="1">
      <alignment horizontal="right" vertical="center"/>
      <protection/>
    </xf>
    <xf numFmtId="0" fontId="0" fillId="0" borderId="0" xfId="988" applyFont="1" applyAlignment="1">
      <alignment vertical="center"/>
      <protection/>
    </xf>
    <xf numFmtId="2" fontId="0" fillId="0" borderId="28" xfId="988" applyNumberFormat="1" applyBorder="1" applyAlignment="1">
      <alignment vertical="center"/>
      <protection/>
    </xf>
    <xf numFmtId="0" fontId="0" fillId="0" borderId="28" xfId="988" applyBorder="1" applyAlignment="1">
      <alignment vertical="center"/>
      <protection/>
    </xf>
    <xf numFmtId="2" fontId="20" fillId="0" borderId="28" xfId="988" applyNumberFormat="1" applyFont="1" applyBorder="1" applyAlignment="1">
      <alignment vertical="center"/>
      <protection/>
    </xf>
    <xf numFmtId="0" fontId="3" fillId="81" borderId="0" xfId="0" applyFont="1" applyFill="1" applyAlignment="1">
      <alignment vertical="center" wrapText="1"/>
    </xf>
    <xf numFmtId="0" fontId="3" fillId="81" borderId="28" xfId="0" applyFont="1" applyFill="1" applyBorder="1" applyAlignment="1">
      <alignment horizontal="center" vertical="center" wrapText="1"/>
    </xf>
    <xf numFmtId="0" fontId="3" fillId="81" borderId="28" xfId="0" applyFont="1" applyFill="1" applyBorder="1" applyAlignment="1">
      <alignment horizontal="left" vertical="center"/>
    </xf>
    <xf numFmtId="0" fontId="3" fillId="81" borderId="28" xfId="0" applyFont="1" applyFill="1" applyBorder="1" applyAlignment="1">
      <alignment horizontal="left" vertical="center" wrapText="1"/>
    </xf>
    <xf numFmtId="16" fontId="3" fillId="81" borderId="28" xfId="0" applyNumberFormat="1" applyFont="1" applyFill="1" applyBorder="1" applyAlignment="1" quotePrefix="1">
      <alignment horizontal="left" vertical="center" wrapText="1"/>
    </xf>
    <xf numFmtId="0" fontId="3" fillId="81" borderId="28" xfId="0" applyFont="1" applyFill="1" applyBorder="1" applyAlignment="1">
      <alignment vertical="center" wrapText="1"/>
    </xf>
    <xf numFmtId="196" fontId="3" fillId="81" borderId="0" xfId="0" applyNumberFormat="1" applyFont="1" applyFill="1" applyAlignment="1">
      <alignment vertical="center" wrapText="1"/>
    </xf>
    <xf numFmtId="2" fontId="1" fillId="0" borderId="28" xfId="988" applyNumberFormat="1" applyFont="1" applyBorder="1" applyAlignment="1">
      <alignment vertical="center" wrapText="1"/>
      <protection/>
    </xf>
    <xf numFmtId="2" fontId="39" fillId="0" borderId="28" xfId="987" applyNumberFormat="1" applyFont="1" applyBorder="1" applyAlignment="1">
      <alignment horizontal="center" vertical="center" wrapText="1"/>
      <protection/>
    </xf>
    <xf numFmtId="2" fontId="13" fillId="0" borderId="28" xfId="987" applyNumberFormat="1" applyFont="1" applyBorder="1" applyAlignment="1">
      <alignment horizontal="center" vertical="center" wrapText="1"/>
      <protection/>
    </xf>
    <xf numFmtId="196" fontId="4" fillId="80" borderId="0" xfId="0" applyNumberFormat="1" applyFont="1" applyFill="1" applyAlignment="1">
      <alignment vertical="center" wrapText="1"/>
    </xf>
    <xf numFmtId="0" fontId="4" fillId="80" borderId="0" xfId="0" applyFont="1" applyFill="1" applyAlignment="1">
      <alignment vertical="center" wrapText="1"/>
    </xf>
    <xf numFmtId="0" fontId="3" fillId="80" borderId="0" xfId="0" applyFont="1" applyFill="1" applyAlignment="1">
      <alignment horizontal="left" vertical="center" wrapText="1"/>
    </xf>
    <xf numFmtId="0" fontId="3" fillId="80" borderId="0" xfId="0" applyFont="1" applyFill="1" applyAlignment="1">
      <alignment horizontal="center" vertical="center" wrapText="1"/>
    </xf>
    <xf numFmtId="0" fontId="0" fillId="80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8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6" fillId="80" borderId="0" xfId="0" applyFont="1" applyFill="1" applyAlignment="1">
      <alignment horizontal="left" vertical="center" wrapText="1"/>
    </xf>
    <xf numFmtId="0" fontId="75" fillId="82" borderId="0" xfId="0" applyFont="1" applyFill="1" applyBorder="1" applyAlignment="1">
      <alignment horizontal="center" vertical="center" wrapText="1"/>
    </xf>
    <xf numFmtId="0" fontId="3" fillId="81" borderId="0" xfId="0" applyFont="1" applyFill="1" applyAlignment="1">
      <alignment vertical="center" wrapText="1"/>
    </xf>
    <xf numFmtId="0" fontId="0" fillId="8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vertical="center" wrapText="1"/>
    </xf>
    <xf numFmtId="0" fontId="0" fillId="8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8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8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2" fillId="0" borderId="0" xfId="988" applyFont="1" applyFill="1" applyBorder="1" applyAlignment="1">
      <alignment horizontal="left" vertical="center" wrapText="1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9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9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8" fillId="0" borderId="0" xfId="988" applyFont="1" applyAlignment="1">
      <alignment horizontal="right"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78" fillId="0" borderId="0" xfId="988" applyFont="1" applyAlignment="1">
      <alignment horizontal="center" vertical="center"/>
      <protection/>
    </xf>
    <xf numFmtId="0" fontId="9" fillId="0" borderId="0" xfId="988" applyFont="1" applyAlignment="1">
      <alignment vertical="center"/>
      <protection/>
    </xf>
    <xf numFmtId="0" fontId="14" fillId="0" borderId="0" xfId="988" applyFont="1" applyAlignment="1">
      <alignment horizontal="justify"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19" fillId="0" borderId="30" xfId="988" applyFont="1" applyBorder="1" applyAlignment="1">
      <alignment vertical="center"/>
      <protection/>
    </xf>
    <xf numFmtId="0" fontId="19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/>
      <protection/>
    </xf>
    <xf numFmtId="0" fontId="79" fillId="0" borderId="0" xfId="988" applyFont="1" applyAlignment="1">
      <alignment horizontal="center" vertical="center"/>
      <protection/>
    </xf>
    <xf numFmtId="0" fontId="80" fillId="0" borderId="0" xfId="988" applyFont="1" applyAlignment="1">
      <alignment horizontal="center" vertical="center"/>
      <protection/>
    </xf>
    <xf numFmtId="0" fontId="77" fillId="0" borderId="0" xfId="988" applyFont="1" applyAlignment="1">
      <alignment horizontal="center" vertical="center"/>
      <protection/>
    </xf>
    <xf numFmtId="0" fontId="6" fillId="0" borderId="0" xfId="988" applyFont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0" fillId="0" borderId="30" xfId="988" applyFont="1" applyBorder="1" applyAlignment="1">
      <alignment vertical="center" wrapText="1"/>
      <protection/>
    </xf>
    <xf numFmtId="0" fontId="20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YL1 - Style1" xfId="1121"/>
    <cellStyle name="STYL1 - Style1 2" xfId="1122"/>
    <cellStyle name="STYL1 - Style1 3" xfId="1123"/>
    <cellStyle name="Stilius 1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zoomScaleSheetLayoutView="100" zoomScalePageLayoutView="0" workbookViewId="0" topLeftCell="A1">
      <selection activeCell="F81" sqref="F81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8" width="10.00390625" style="31" customWidth="1"/>
    <col min="9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85" t="s">
        <v>8</v>
      </c>
      <c r="F2" s="186"/>
      <c r="G2" s="186"/>
    </row>
    <row r="3" spans="5:7" ht="12.75">
      <c r="E3" s="187" t="s">
        <v>3</v>
      </c>
      <c r="F3" s="188"/>
      <c r="G3" s="188"/>
    </row>
    <row r="5" spans="1:7" ht="12.75">
      <c r="A5" s="178" t="s">
        <v>94</v>
      </c>
      <c r="B5" s="179"/>
      <c r="C5" s="179"/>
      <c r="D5" s="179"/>
      <c r="E5" s="179"/>
      <c r="F5" s="174"/>
      <c r="G5" s="174"/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 customHeight="1">
      <c r="A7" s="172" t="s">
        <v>277</v>
      </c>
      <c r="B7" s="172"/>
      <c r="C7" s="172"/>
      <c r="D7" s="172"/>
      <c r="E7" s="172"/>
      <c r="F7" s="172"/>
      <c r="G7" s="172"/>
    </row>
    <row r="8" spans="1:7" ht="12.75">
      <c r="A8" s="158" t="s">
        <v>133</v>
      </c>
      <c r="B8" s="189"/>
      <c r="C8" s="189"/>
      <c r="D8" s="189"/>
      <c r="E8" s="189"/>
      <c r="F8" s="174"/>
      <c r="G8" s="174"/>
    </row>
    <row r="9" spans="1:7" ht="12.75" customHeight="1">
      <c r="A9" s="172" t="s">
        <v>278</v>
      </c>
      <c r="B9" s="172"/>
      <c r="C9" s="172"/>
      <c r="D9" s="172"/>
      <c r="E9" s="172"/>
      <c r="F9" s="172"/>
      <c r="G9" s="172"/>
    </row>
    <row r="10" spans="1:7" ht="12.75">
      <c r="A10" s="175" t="s">
        <v>134</v>
      </c>
      <c r="B10" s="176"/>
      <c r="C10" s="176"/>
      <c r="D10" s="176"/>
      <c r="E10" s="176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3"/>
      <c r="B12" s="174"/>
      <c r="C12" s="174"/>
      <c r="D12" s="174"/>
      <c r="E12" s="174"/>
    </row>
    <row r="13" spans="1:7" ht="12.75">
      <c r="A13" s="178" t="s">
        <v>10</v>
      </c>
      <c r="B13" s="179"/>
      <c r="C13" s="179"/>
      <c r="D13" s="179"/>
      <c r="E13" s="179"/>
      <c r="F13" s="180"/>
      <c r="G13" s="180"/>
    </row>
    <row r="14" spans="1:7" ht="12.75">
      <c r="A14" s="178" t="s">
        <v>283</v>
      </c>
      <c r="B14" s="179"/>
      <c r="C14" s="179"/>
      <c r="D14" s="179"/>
      <c r="E14" s="179"/>
      <c r="F14" s="180"/>
      <c r="G14" s="180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58" t="s">
        <v>291</v>
      </c>
      <c r="B16" s="181"/>
      <c r="C16" s="181"/>
      <c r="D16" s="181"/>
      <c r="E16" s="181"/>
      <c r="F16" s="159"/>
      <c r="G16" s="159"/>
    </row>
    <row r="17" spans="1:7" ht="12.75">
      <c r="A17" s="158" t="s">
        <v>11</v>
      </c>
      <c r="B17" s="158"/>
      <c r="C17" s="158"/>
      <c r="D17" s="158"/>
      <c r="E17" s="158"/>
      <c r="F17" s="159"/>
      <c r="G17" s="159"/>
    </row>
    <row r="18" spans="1:7" ht="12.75" customHeight="1">
      <c r="A18" s="33"/>
      <c r="B18" s="35"/>
      <c r="C18" s="35"/>
      <c r="D18" s="160" t="s">
        <v>167</v>
      </c>
      <c r="E18" s="160"/>
      <c r="F18" s="160"/>
      <c r="G18" s="160"/>
    </row>
    <row r="19" spans="1:7" ht="67.5" customHeight="1">
      <c r="A19" s="3" t="s">
        <v>0</v>
      </c>
      <c r="B19" s="191" t="s">
        <v>12</v>
      </c>
      <c r="C19" s="192"/>
      <c r="D19" s="193"/>
      <c r="E19" s="37" t="s">
        <v>13</v>
      </c>
      <c r="F19" s="38" t="s">
        <v>14</v>
      </c>
      <c r="G19" s="38" t="s">
        <v>15</v>
      </c>
    </row>
    <row r="20" spans="1:8" s="32" customFormat="1" ht="12.75" customHeight="1">
      <c r="A20" s="38" t="s">
        <v>16</v>
      </c>
      <c r="B20" s="39" t="s">
        <v>17</v>
      </c>
      <c r="C20" s="40"/>
      <c r="D20" s="41"/>
      <c r="E20" s="42"/>
      <c r="F20" s="138">
        <f>SUM(F21+F27+F38+F39)</f>
        <v>826.92</v>
      </c>
      <c r="G20" s="138">
        <v>1346.13</v>
      </c>
      <c r="H20" s="134"/>
    </row>
    <row r="21" spans="1:8" s="32" customFormat="1" ht="12.75" customHeight="1">
      <c r="A21" s="44" t="s">
        <v>18</v>
      </c>
      <c r="B21" s="45" t="s">
        <v>19</v>
      </c>
      <c r="C21" s="46"/>
      <c r="D21" s="47"/>
      <c r="E21" s="42"/>
      <c r="F21" s="133">
        <v>168.02</v>
      </c>
      <c r="G21" s="43">
        <v>193.01</v>
      </c>
      <c r="H21" s="134"/>
    </row>
    <row r="22" spans="1:8" s="32" customFormat="1" ht="12.75" customHeight="1">
      <c r="A22" s="9" t="s">
        <v>29</v>
      </c>
      <c r="B22" s="10"/>
      <c r="C22" s="26" t="s">
        <v>95</v>
      </c>
      <c r="D22" s="48"/>
      <c r="E22" s="49"/>
      <c r="F22" s="43"/>
      <c r="G22" s="43"/>
      <c r="H22" s="134"/>
    </row>
    <row r="23" spans="1:8" s="32" customFormat="1" ht="12.75" customHeight="1">
      <c r="A23" s="9" t="s">
        <v>30</v>
      </c>
      <c r="B23" s="10"/>
      <c r="C23" s="26" t="s">
        <v>96</v>
      </c>
      <c r="D23" s="27"/>
      <c r="E23" s="50"/>
      <c r="F23" s="133">
        <v>168.02</v>
      </c>
      <c r="G23" s="133">
        <v>193.01</v>
      </c>
      <c r="H23" s="134"/>
    </row>
    <row r="24" spans="1:8" s="32" customFormat="1" ht="12.75" customHeight="1">
      <c r="A24" s="9" t="s">
        <v>62</v>
      </c>
      <c r="B24" s="10"/>
      <c r="C24" s="26" t="s">
        <v>97</v>
      </c>
      <c r="D24" s="27"/>
      <c r="E24" s="50"/>
      <c r="F24" s="43"/>
      <c r="G24" s="43"/>
      <c r="H24" s="134"/>
    </row>
    <row r="25" spans="1:8" s="32" customFormat="1" ht="12.75" customHeight="1">
      <c r="A25" s="9" t="s">
        <v>98</v>
      </c>
      <c r="B25" s="10"/>
      <c r="C25" s="26" t="s">
        <v>99</v>
      </c>
      <c r="D25" s="27"/>
      <c r="E25" s="12"/>
      <c r="F25" s="43"/>
      <c r="G25" s="43"/>
      <c r="H25" s="134"/>
    </row>
    <row r="26" spans="1:8" s="32" customFormat="1" ht="12.75" customHeight="1">
      <c r="A26" s="51" t="s">
        <v>100</v>
      </c>
      <c r="B26" s="10"/>
      <c r="C26" s="52" t="s">
        <v>101</v>
      </c>
      <c r="D26" s="48"/>
      <c r="E26" s="12"/>
      <c r="F26" s="43"/>
      <c r="G26" s="43"/>
      <c r="H26" s="134"/>
    </row>
    <row r="27" spans="1:8" s="32" customFormat="1" ht="12.75" customHeight="1">
      <c r="A27" s="53" t="s">
        <v>20</v>
      </c>
      <c r="B27" s="54" t="s">
        <v>21</v>
      </c>
      <c r="C27" s="55"/>
      <c r="D27" s="56"/>
      <c r="E27" s="12"/>
      <c r="F27" s="133">
        <v>658.9</v>
      </c>
      <c r="G27" s="43">
        <v>1153.12</v>
      </c>
      <c r="H27" s="134"/>
    </row>
    <row r="28" spans="1:8" s="32" customFormat="1" ht="12.75" customHeight="1">
      <c r="A28" s="9" t="s">
        <v>65</v>
      </c>
      <c r="B28" s="10"/>
      <c r="C28" s="26" t="s">
        <v>102</v>
      </c>
      <c r="D28" s="27"/>
      <c r="E28" s="50"/>
      <c r="F28" s="43"/>
      <c r="G28" s="43"/>
      <c r="H28" s="134"/>
    </row>
    <row r="29" spans="1:8" s="32" customFormat="1" ht="12.75" customHeight="1">
      <c r="A29" s="9" t="s">
        <v>67</v>
      </c>
      <c r="B29" s="10"/>
      <c r="C29" s="26" t="s">
        <v>103</v>
      </c>
      <c r="D29" s="27"/>
      <c r="E29" s="50"/>
      <c r="F29" s="43"/>
      <c r="G29" s="43"/>
      <c r="H29" s="134"/>
    </row>
    <row r="30" spans="1:8" s="32" customFormat="1" ht="12.75" customHeight="1">
      <c r="A30" s="9" t="s">
        <v>69</v>
      </c>
      <c r="B30" s="10"/>
      <c r="C30" s="26" t="s">
        <v>104</v>
      </c>
      <c r="D30" s="27"/>
      <c r="E30" s="50"/>
      <c r="F30" s="43"/>
      <c r="G30" s="43"/>
      <c r="H30" s="134"/>
    </row>
    <row r="31" spans="1:8" s="32" customFormat="1" ht="12.75" customHeight="1">
      <c r="A31" s="9" t="s">
        <v>71</v>
      </c>
      <c r="B31" s="10"/>
      <c r="C31" s="26" t="s">
        <v>105</v>
      </c>
      <c r="D31" s="27"/>
      <c r="E31" s="50"/>
      <c r="F31" s="43"/>
      <c r="G31" s="43"/>
      <c r="H31" s="134"/>
    </row>
    <row r="32" spans="1:8" s="32" customFormat="1" ht="12.75" customHeight="1">
      <c r="A32" s="9" t="s">
        <v>73</v>
      </c>
      <c r="B32" s="10"/>
      <c r="C32" s="26" t="s">
        <v>106</v>
      </c>
      <c r="D32" s="27"/>
      <c r="E32" s="50"/>
      <c r="F32" s="133">
        <v>658.9</v>
      </c>
      <c r="G32" s="43">
        <v>1153.12</v>
      </c>
      <c r="H32" s="134"/>
    </row>
    <row r="33" spans="1:8" s="32" customFormat="1" ht="12.75" customHeight="1">
      <c r="A33" s="9" t="s">
        <v>75</v>
      </c>
      <c r="B33" s="10"/>
      <c r="C33" s="26" t="s">
        <v>107</v>
      </c>
      <c r="D33" s="27"/>
      <c r="E33" s="50"/>
      <c r="F33" s="6"/>
      <c r="G33" s="133"/>
      <c r="H33" s="134"/>
    </row>
    <row r="34" spans="1:8" s="32" customFormat="1" ht="12.75" customHeight="1">
      <c r="A34" s="9" t="s">
        <v>77</v>
      </c>
      <c r="B34" s="10"/>
      <c r="C34" s="26" t="s">
        <v>108</v>
      </c>
      <c r="D34" s="27"/>
      <c r="E34" s="50"/>
      <c r="F34" s="43"/>
      <c r="G34" s="43"/>
      <c r="H34" s="134"/>
    </row>
    <row r="35" spans="1:8" s="32" customFormat="1" ht="12.75" customHeight="1">
      <c r="A35" s="9" t="s">
        <v>79</v>
      </c>
      <c r="B35" s="10"/>
      <c r="C35" s="26" t="s">
        <v>109</v>
      </c>
      <c r="D35" s="27"/>
      <c r="E35" s="50"/>
      <c r="F35" s="43"/>
      <c r="G35" s="133"/>
      <c r="H35" s="134"/>
    </row>
    <row r="36" spans="1:8" s="32" customFormat="1" ht="12.75" customHeight="1">
      <c r="A36" s="9" t="s">
        <v>110</v>
      </c>
      <c r="B36" s="19"/>
      <c r="C36" s="21" t="s">
        <v>135</v>
      </c>
      <c r="D36" s="11"/>
      <c r="E36" s="50"/>
      <c r="F36" s="43"/>
      <c r="G36" s="43"/>
      <c r="H36" s="134"/>
    </row>
    <row r="37" spans="1:8" s="32" customFormat="1" ht="12.75" customHeight="1">
      <c r="A37" s="9" t="s">
        <v>82</v>
      </c>
      <c r="B37" s="10"/>
      <c r="C37" s="26" t="s">
        <v>111</v>
      </c>
      <c r="D37" s="27"/>
      <c r="E37" s="12"/>
      <c r="F37" s="43"/>
      <c r="G37" s="43"/>
      <c r="H37" s="134"/>
    </row>
    <row r="38" spans="1:8" s="32" customFormat="1" ht="12.75" customHeight="1">
      <c r="A38" s="44" t="s">
        <v>22</v>
      </c>
      <c r="B38" s="57" t="s">
        <v>23</v>
      </c>
      <c r="C38" s="57"/>
      <c r="D38" s="12"/>
      <c r="E38" s="12"/>
      <c r="F38" s="43"/>
      <c r="G38" s="43"/>
      <c r="H38" s="134"/>
    </row>
    <row r="39" spans="1:8" s="145" customFormat="1" ht="12.75" customHeight="1">
      <c r="A39" s="146" t="s">
        <v>24</v>
      </c>
      <c r="B39" s="147" t="s">
        <v>112</v>
      </c>
      <c r="C39" s="147"/>
      <c r="D39" s="148"/>
      <c r="E39" s="149"/>
      <c r="F39" s="150"/>
      <c r="G39" s="150"/>
      <c r="H39" s="151"/>
    </row>
    <row r="40" spans="1:8" s="32" customFormat="1" ht="12.75" customHeight="1">
      <c r="A40" s="38" t="s">
        <v>25</v>
      </c>
      <c r="B40" s="39" t="s">
        <v>113</v>
      </c>
      <c r="C40" s="40"/>
      <c r="D40" s="41"/>
      <c r="E40" s="50"/>
      <c r="F40" s="43"/>
      <c r="G40" s="43"/>
      <c r="H40" s="134"/>
    </row>
    <row r="41" spans="1:8" s="32" customFormat="1" ht="12.75" customHeight="1">
      <c r="A41" s="3" t="s">
        <v>26</v>
      </c>
      <c r="B41" s="4" t="s">
        <v>27</v>
      </c>
      <c r="C41" s="58"/>
      <c r="D41" s="5"/>
      <c r="E41" s="12"/>
      <c r="F41" s="138">
        <f>SUM(F42+F48+F49+F56+F57)</f>
        <v>8700.46</v>
      </c>
      <c r="G41" s="138">
        <v>6327.57</v>
      </c>
      <c r="H41" s="155"/>
    </row>
    <row r="42" spans="1:8" s="32" customFormat="1" ht="12.75" customHeight="1">
      <c r="A42" s="7" t="s">
        <v>18</v>
      </c>
      <c r="B42" s="13" t="s">
        <v>28</v>
      </c>
      <c r="C42" s="16"/>
      <c r="D42" s="14"/>
      <c r="E42" s="12"/>
      <c r="F42" s="43">
        <v>1574.34</v>
      </c>
      <c r="G42" s="133">
        <v>1571.69</v>
      </c>
      <c r="H42" s="134"/>
    </row>
    <row r="43" spans="1:8" s="32" customFormat="1" ht="12.75" customHeight="1">
      <c r="A43" s="15" t="s">
        <v>29</v>
      </c>
      <c r="B43" s="19"/>
      <c r="C43" s="21" t="s">
        <v>114</v>
      </c>
      <c r="D43" s="11"/>
      <c r="E43" s="50"/>
      <c r="F43" s="43"/>
      <c r="G43" s="43"/>
      <c r="H43" s="134"/>
    </row>
    <row r="44" spans="1:8" s="32" customFormat="1" ht="12.75" customHeight="1">
      <c r="A44" s="15" t="s">
        <v>30</v>
      </c>
      <c r="B44" s="19"/>
      <c r="C44" s="21" t="s">
        <v>115</v>
      </c>
      <c r="D44" s="11"/>
      <c r="E44" s="50"/>
      <c r="F44" s="43">
        <v>1574.34</v>
      </c>
      <c r="G44" s="133">
        <v>1571.69</v>
      </c>
      <c r="H44" s="134"/>
    </row>
    <row r="45" spans="1:8" s="32" customFormat="1" ht="12.75">
      <c r="A45" s="15" t="s">
        <v>62</v>
      </c>
      <c r="B45" s="19"/>
      <c r="C45" s="21" t="s">
        <v>116</v>
      </c>
      <c r="D45" s="11"/>
      <c r="E45" s="50"/>
      <c r="F45" s="43"/>
      <c r="G45" s="43"/>
      <c r="H45" s="134"/>
    </row>
    <row r="46" spans="1:8" s="32" customFormat="1" ht="12.75">
      <c r="A46" s="15" t="s">
        <v>98</v>
      </c>
      <c r="B46" s="19"/>
      <c r="C46" s="21" t="s">
        <v>117</v>
      </c>
      <c r="D46" s="11"/>
      <c r="E46" s="50"/>
      <c r="F46" s="43"/>
      <c r="G46" s="43"/>
      <c r="H46" s="134"/>
    </row>
    <row r="47" spans="1:8" s="32" customFormat="1" ht="12.75" customHeight="1">
      <c r="A47" s="15" t="s">
        <v>100</v>
      </c>
      <c r="B47" s="58"/>
      <c r="C47" s="164" t="s">
        <v>31</v>
      </c>
      <c r="D47" s="165"/>
      <c r="E47" s="50"/>
      <c r="F47" s="43"/>
      <c r="G47" s="43"/>
      <c r="H47" s="134"/>
    </row>
    <row r="48" spans="1:8" s="32" customFormat="1" ht="12.75" customHeight="1">
      <c r="A48" s="7" t="s">
        <v>20</v>
      </c>
      <c r="B48" s="22" t="s">
        <v>32</v>
      </c>
      <c r="C48" s="59"/>
      <c r="D48" s="23"/>
      <c r="E48" s="12"/>
      <c r="F48" s="43">
        <v>118.72</v>
      </c>
      <c r="G48" s="43">
        <v>190.78</v>
      </c>
      <c r="H48" s="134"/>
    </row>
    <row r="49" spans="1:8" s="32" customFormat="1" ht="12.75" customHeight="1">
      <c r="A49" s="7" t="s">
        <v>22</v>
      </c>
      <c r="B49" s="13" t="s">
        <v>33</v>
      </c>
      <c r="C49" s="16"/>
      <c r="D49" s="14"/>
      <c r="E49" s="12"/>
      <c r="F49" s="43">
        <v>6783.42</v>
      </c>
      <c r="G49" s="43">
        <v>4565.1</v>
      </c>
      <c r="H49" s="134"/>
    </row>
    <row r="50" spans="1:8" s="32" customFormat="1" ht="12.75" customHeight="1">
      <c r="A50" s="15" t="s">
        <v>34</v>
      </c>
      <c r="B50" s="16"/>
      <c r="C50" s="60" t="s">
        <v>35</v>
      </c>
      <c r="D50" s="17"/>
      <c r="E50" s="12"/>
      <c r="F50" s="43"/>
      <c r="G50" s="43"/>
      <c r="H50" s="134"/>
    </row>
    <row r="51" spans="1:8" s="32" customFormat="1" ht="12.75" customHeight="1">
      <c r="A51" s="61" t="s">
        <v>36</v>
      </c>
      <c r="B51" s="19"/>
      <c r="C51" s="21" t="s">
        <v>37</v>
      </c>
      <c r="D51" s="62"/>
      <c r="E51" s="63"/>
      <c r="F51" s="64"/>
      <c r="G51" s="64"/>
      <c r="H51" s="134"/>
    </row>
    <row r="52" spans="1:8" s="32" customFormat="1" ht="12.75" customHeight="1">
      <c r="A52" s="15" t="s">
        <v>38</v>
      </c>
      <c r="B52" s="19"/>
      <c r="C52" s="21" t="s">
        <v>39</v>
      </c>
      <c r="D52" s="11"/>
      <c r="E52" s="65"/>
      <c r="F52" s="43"/>
      <c r="G52" s="43"/>
      <c r="H52" s="134"/>
    </row>
    <row r="53" spans="1:8" s="32" customFormat="1" ht="12.75" customHeight="1">
      <c r="A53" s="15" t="s">
        <v>40</v>
      </c>
      <c r="B53" s="19"/>
      <c r="C53" s="164" t="s">
        <v>41</v>
      </c>
      <c r="D53" s="165"/>
      <c r="E53" s="65"/>
      <c r="F53" s="43">
        <v>87</v>
      </c>
      <c r="G53" s="43"/>
      <c r="H53" s="134"/>
    </row>
    <row r="54" spans="1:8" s="32" customFormat="1" ht="12.75" customHeight="1">
      <c r="A54" s="15" t="s">
        <v>42</v>
      </c>
      <c r="B54" s="19"/>
      <c r="C54" s="21" t="s">
        <v>43</v>
      </c>
      <c r="D54" s="11"/>
      <c r="E54" s="65"/>
      <c r="F54" s="133">
        <v>6696.42</v>
      </c>
      <c r="G54" s="133">
        <v>4565.1</v>
      </c>
      <c r="H54" s="134"/>
    </row>
    <row r="55" spans="1:8" s="32" customFormat="1" ht="12.75" customHeight="1">
      <c r="A55" s="15" t="s">
        <v>44</v>
      </c>
      <c r="B55" s="19"/>
      <c r="C55" s="21" t="s">
        <v>45</v>
      </c>
      <c r="D55" s="11"/>
      <c r="E55" s="12"/>
      <c r="F55" s="133"/>
      <c r="G55" s="133"/>
      <c r="H55" s="134"/>
    </row>
    <row r="56" spans="1:8" s="32" customFormat="1" ht="12.75" customHeight="1">
      <c r="A56" s="7" t="s">
        <v>24</v>
      </c>
      <c r="B56" s="8" t="s">
        <v>46</v>
      </c>
      <c r="C56" s="8"/>
      <c r="D56" s="18"/>
      <c r="E56" s="65"/>
      <c r="F56" s="43"/>
      <c r="G56" s="43"/>
      <c r="H56" s="134"/>
    </row>
    <row r="57" spans="1:8" s="32" customFormat="1" ht="12.75" customHeight="1">
      <c r="A57" s="7" t="s">
        <v>47</v>
      </c>
      <c r="B57" s="8" t="s">
        <v>48</v>
      </c>
      <c r="C57" s="8"/>
      <c r="D57" s="18"/>
      <c r="E57" s="12"/>
      <c r="F57" s="43">
        <v>223.98</v>
      </c>
      <c r="G57" s="43"/>
      <c r="H57" s="134"/>
    </row>
    <row r="58" spans="1:8" s="32" customFormat="1" ht="12.75" customHeight="1">
      <c r="A58" s="44"/>
      <c r="B58" s="54" t="s">
        <v>49</v>
      </c>
      <c r="C58" s="55"/>
      <c r="D58" s="56"/>
      <c r="E58" s="12"/>
      <c r="F58" s="43">
        <v>9527.38</v>
      </c>
      <c r="G58" s="133">
        <v>7673.7</v>
      </c>
      <c r="H58" s="155"/>
    </row>
    <row r="59" spans="1:8" s="32" customFormat="1" ht="12.75" customHeight="1">
      <c r="A59" s="38" t="s">
        <v>50</v>
      </c>
      <c r="B59" s="39" t="s">
        <v>51</v>
      </c>
      <c r="C59" s="39"/>
      <c r="D59" s="66"/>
      <c r="E59" s="12"/>
      <c r="F59" s="137">
        <f>SUM(F60:F63)</f>
        <v>735.27</v>
      </c>
      <c r="G59" s="138">
        <v>1153.12</v>
      </c>
      <c r="H59" s="135">
        <f>F20+F41-F84-F64</f>
        <v>735.2699999999995</v>
      </c>
    </row>
    <row r="60" spans="1:7" s="32" customFormat="1" ht="12.75" customHeight="1">
      <c r="A60" s="44" t="s">
        <v>18</v>
      </c>
      <c r="B60" s="57" t="s">
        <v>52</v>
      </c>
      <c r="C60" s="57"/>
      <c r="D60" s="12"/>
      <c r="E60" s="12"/>
      <c r="F60" s="133">
        <v>175.21</v>
      </c>
      <c r="G60" s="43">
        <v>172.97</v>
      </c>
    </row>
    <row r="61" spans="1:7" s="32" customFormat="1" ht="12.75" customHeight="1">
      <c r="A61" s="53" t="s">
        <v>20</v>
      </c>
      <c r="B61" s="54" t="s">
        <v>53</v>
      </c>
      <c r="C61" s="55"/>
      <c r="D61" s="56"/>
      <c r="E61" s="67"/>
      <c r="F61" s="68"/>
      <c r="G61" s="133"/>
    </row>
    <row r="62" spans="1:7" s="32" customFormat="1" ht="12.75" customHeight="1">
      <c r="A62" s="44" t="s">
        <v>22</v>
      </c>
      <c r="B62" s="166" t="s">
        <v>54</v>
      </c>
      <c r="C62" s="167"/>
      <c r="D62" s="168"/>
      <c r="E62" s="12"/>
      <c r="F62" s="133">
        <v>560.06</v>
      </c>
      <c r="G62" s="43">
        <v>980.15</v>
      </c>
    </row>
    <row r="63" spans="1:7" s="32" customFormat="1" ht="12.75" customHeight="1">
      <c r="A63" s="44" t="s">
        <v>55</v>
      </c>
      <c r="B63" s="57" t="s">
        <v>56</v>
      </c>
      <c r="C63" s="10"/>
      <c r="D63" s="42"/>
      <c r="E63" s="12"/>
      <c r="F63" s="43"/>
      <c r="G63" s="43"/>
    </row>
    <row r="64" spans="1:8" s="32" customFormat="1" ht="12.75" customHeight="1">
      <c r="A64" s="38" t="s">
        <v>57</v>
      </c>
      <c r="B64" s="39" t="s">
        <v>58</v>
      </c>
      <c r="C64" s="40"/>
      <c r="D64" s="41"/>
      <c r="E64" s="12"/>
      <c r="F64" s="137">
        <f>SUM(F65+F69)</f>
        <v>6643.82</v>
      </c>
      <c r="G64" s="138">
        <v>5912.53</v>
      </c>
      <c r="H64" s="156"/>
    </row>
    <row r="65" spans="1:7" s="32" customFormat="1" ht="12.75" customHeight="1">
      <c r="A65" s="44" t="s">
        <v>18</v>
      </c>
      <c r="B65" s="45" t="s">
        <v>59</v>
      </c>
      <c r="C65" s="69"/>
      <c r="D65" s="70"/>
      <c r="E65" s="12"/>
      <c r="F65" s="43"/>
      <c r="G65" s="43"/>
    </row>
    <row r="66" spans="1:7" s="32" customFormat="1" ht="12.75">
      <c r="A66" s="9" t="s">
        <v>29</v>
      </c>
      <c r="B66" s="71"/>
      <c r="C66" s="26" t="s">
        <v>60</v>
      </c>
      <c r="D66" s="72"/>
      <c r="E66" s="65"/>
      <c r="F66" s="43"/>
      <c r="G66" s="43"/>
    </row>
    <row r="67" spans="1:7" s="32" customFormat="1" ht="12.75" customHeight="1">
      <c r="A67" s="9" t="s">
        <v>30</v>
      </c>
      <c r="B67" s="10"/>
      <c r="C67" s="26" t="s">
        <v>61</v>
      </c>
      <c r="D67" s="27"/>
      <c r="E67" s="12"/>
      <c r="F67" s="43"/>
      <c r="G67" s="43"/>
    </row>
    <row r="68" spans="1:7" s="32" customFormat="1" ht="12.75" customHeight="1">
      <c r="A68" s="9" t="s">
        <v>118</v>
      </c>
      <c r="B68" s="10"/>
      <c r="C68" s="26" t="s">
        <v>63</v>
      </c>
      <c r="D68" s="27"/>
      <c r="E68" s="73"/>
      <c r="F68" s="43"/>
      <c r="G68" s="43"/>
    </row>
    <row r="69" spans="1:7" s="2" customFormat="1" ht="12.75" customHeight="1">
      <c r="A69" s="7" t="s">
        <v>20</v>
      </c>
      <c r="B69" s="24" t="s">
        <v>64</v>
      </c>
      <c r="C69" s="74"/>
      <c r="D69" s="25"/>
      <c r="E69" s="18"/>
      <c r="F69" s="136">
        <v>6643.82</v>
      </c>
      <c r="G69" s="6">
        <v>5912.53</v>
      </c>
    </row>
    <row r="70" spans="1:7" s="32" customFormat="1" ht="12.75" customHeight="1">
      <c r="A70" s="9" t="s">
        <v>65</v>
      </c>
      <c r="B70" s="10"/>
      <c r="C70" s="26" t="s">
        <v>66</v>
      </c>
      <c r="D70" s="48"/>
      <c r="E70" s="12"/>
      <c r="F70" s="43"/>
      <c r="G70" s="43"/>
    </row>
    <row r="71" spans="1:7" s="32" customFormat="1" ht="12.75" customHeight="1">
      <c r="A71" s="9" t="s">
        <v>67</v>
      </c>
      <c r="B71" s="71"/>
      <c r="C71" s="26" t="s">
        <v>68</v>
      </c>
      <c r="D71" s="72"/>
      <c r="E71" s="65"/>
      <c r="F71" s="43"/>
      <c r="G71" s="43"/>
    </row>
    <row r="72" spans="1:7" s="32" customFormat="1" ht="12.75">
      <c r="A72" s="9" t="s">
        <v>69</v>
      </c>
      <c r="B72" s="71"/>
      <c r="C72" s="26" t="s">
        <v>70</v>
      </c>
      <c r="D72" s="72"/>
      <c r="E72" s="65"/>
      <c r="F72" s="43"/>
      <c r="G72" s="43"/>
    </row>
    <row r="73" spans="1:7" s="32" customFormat="1" ht="12.75">
      <c r="A73" s="75" t="s">
        <v>71</v>
      </c>
      <c r="B73" s="16"/>
      <c r="C73" s="76" t="s">
        <v>72</v>
      </c>
      <c r="D73" s="17"/>
      <c r="E73" s="65"/>
      <c r="F73" s="43"/>
      <c r="G73" s="43"/>
    </row>
    <row r="74" spans="1:7" s="32" customFormat="1" ht="12.75">
      <c r="A74" s="44" t="s">
        <v>73</v>
      </c>
      <c r="B74" s="52"/>
      <c r="C74" s="52" t="s">
        <v>74</v>
      </c>
      <c r="D74" s="48"/>
      <c r="E74" s="77"/>
      <c r="F74" s="43"/>
      <c r="G74" s="43"/>
    </row>
    <row r="75" spans="1:7" s="32" customFormat="1" ht="12.75" customHeight="1">
      <c r="A75" s="78" t="s">
        <v>75</v>
      </c>
      <c r="B75" s="74"/>
      <c r="C75" s="79" t="s">
        <v>76</v>
      </c>
      <c r="D75" s="28"/>
      <c r="E75" s="12"/>
      <c r="F75" s="43"/>
      <c r="G75" s="43"/>
    </row>
    <row r="76" spans="1:7" s="32" customFormat="1" ht="12.75" customHeight="1">
      <c r="A76" s="15" t="s">
        <v>119</v>
      </c>
      <c r="B76" s="19"/>
      <c r="C76" s="62"/>
      <c r="D76" s="11" t="s">
        <v>120</v>
      </c>
      <c r="E76" s="65"/>
      <c r="F76" s="43"/>
      <c r="G76" s="43"/>
    </row>
    <row r="77" spans="1:7" s="32" customFormat="1" ht="12.75" customHeight="1">
      <c r="A77" s="15" t="s">
        <v>121</v>
      </c>
      <c r="B77" s="19"/>
      <c r="C77" s="62"/>
      <c r="D77" s="11" t="s">
        <v>122</v>
      </c>
      <c r="E77" s="50"/>
      <c r="F77" s="43"/>
      <c r="G77" s="43"/>
    </row>
    <row r="78" spans="1:7" s="32" customFormat="1" ht="12.75" customHeight="1">
      <c r="A78" s="15" t="s">
        <v>77</v>
      </c>
      <c r="B78" s="59"/>
      <c r="C78" s="80" t="s">
        <v>78</v>
      </c>
      <c r="D78" s="81"/>
      <c r="E78" s="50"/>
      <c r="F78" s="43"/>
      <c r="G78" s="43"/>
    </row>
    <row r="79" spans="1:7" s="32" customFormat="1" ht="12.75" customHeight="1">
      <c r="A79" s="15" t="s">
        <v>79</v>
      </c>
      <c r="B79" s="82"/>
      <c r="C79" s="21" t="s">
        <v>80</v>
      </c>
      <c r="D79" s="83"/>
      <c r="E79" s="65"/>
      <c r="F79" s="43"/>
      <c r="G79" s="43"/>
    </row>
    <row r="80" spans="1:7" s="32" customFormat="1" ht="12.75" customHeight="1">
      <c r="A80" s="15" t="s">
        <v>110</v>
      </c>
      <c r="B80" s="10"/>
      <c r="C80" s="26" t="s">
        <v>81</v>
      </c>
      <c r="D80" s="27"/>
      <c r="E80" s="65"/>
      <c r="F80" s="43">
        <v>1755.51</v>
      </c>
      <c r="G80" s="133">
        <v>430.3</v>
      </c>
    </row>
    <row r="81" spans="1:7" s="32" customFormat="1" ht="12.75" customHeight="1">
      <c r="A81" s="15" t="s">
        <v>82</v>
      </c>
      <c r="B81" s="10"/>
      <c r="C81" s="26" t="s">
        <v>123</v>
      </c>
      <c r="D81" s="27"/>
      <c r="E81" s="65"/>
      <c r="F81" s="133">
        <v>102.2</v>
      </c>
      <c r="G81" s="133">
        <v>1399.5</v>
      </c>
    </row>
    <row r="82" spans="1:7" s="32" customFormat="1" ht="12.75" customHeight="1">
      <c r="A82" s="9" t="s">
        <v>84</v>
      </c>
      <c r="B82" s="19"/>
      <c r="C82" s="21" t="s">
        <v>83</v>
      </c>
      <c r="D82" s="11"/>
      <c r="E82" s="65"/>
      <c r="F82" s="133">
        <v>4565.1</v>
      </c>
      <c r="G82" s="43">
        <v>4000.73</v>
      </c>
    </row>
    <row r="83" spans="1:7" s="32" customFormat="1" ht="12.75" customHeight="1">
      <c r="A83" s="9" t="s">
        <v>124</v>
      </c>
      <c r="B83" s="10"/>
      <c r="C83" s="26" t="s">
        <v>85</v>
      </c>
      <c r="D83" s="27"/>
      <c r="E83" s="73"/>
      <c r="F83" s="133">
        <v>221.01</v>
      </c>
      <c r="G83" s="133">
        <v>82</v>
      </c>
    </row>
    <row r="84" spans="1:8" s="32" customFormat="1" ht="12.75" customHeight="1">
      <c r="A84" s="38" t="s">
        <v>86</v>
      </c>
      <c r="B84" s="84" t="s">
        <v>87</v>
      </c>
      <c r="C84" s="85"/>
      <c r="D84" s="86"/>
      <c r="E84" s="73"/>
      <c r="F84" s="138">
        <f>SUM(F85+F86+F89+F90)</f>
        <v>2148.29</v>
      </c>
      <c r="G84" s="137">
        <v>608.05</v>
      </c>
      <c r="H84" s="156"/>
    </row>
    <row r="85" spans="1:7" s="32" customFormat="1" ht="12.75" customHeight="1">
      <c r="A85" s="44" t="s">
        <v>18</v>
      </c>
      <c r="B85" s="57" t="s">
        <v>125</v>
      </c>
      <c r="C85" s="10"/>
      <c r="D85" s="42"/>
      <c r="E85" s="73"/>
      <c r="F85" s="43"/>
      <c r="G85" s="43"/>
    </row>
    <row r="86" spans="1:7" s="32" customFormat="1" ht="12.75" customHeight="1">
      <c r="A86" s="44" t="s">
        <v>20</v>
      </c>
      <c r="B86" s="45" t="s">
        <v>88</v>
      </c>
      <c r="C86" s="69"/>
      <c r="D86" s="70"/>
      <c r="E86" s="12"/>
      <c r="F86" s="43"/>
      <c r="G86" s="43"/>
    </row>
    <row r="87" spans="1:7" s="32" customFormat="1" ht="12.75" customHeight="1">
      <c r="A87" s="9" t="s">
        <v>65</v>
      </c>
      <c r="B87" s="10"/>
      <c r="C87" s="26" t="s">
        <v>126</v>
      </c>
      <c r="D87" s="27"/>
      <c r="E87" s="12"/>
      <c r="F87" s="43"/>
      <c r="G87" s="43"/>
    </row>
    <row r="88" spans="1:7" s="32" customFormat="1" ht="12.75" customHeight="1">
      <c r="A88" s="9" t="s">
        <v>67</v>
      </c>
      <c r="B88" s="10"/>
      <c r="C88" s="26" t="s">
        <v>127</v>
      </c>
      <c r="D88" s="27"/>
      <c r="E88" s="12"/>
      <c r="F88" s="43"/>
      <c r="G88" s="43"/>
    </row>
    <row r="89" spans="1:7" s="32" customFormat="1" ht="12.75" customHeight="1">
      <c r="A89" s="7" t="s">
        <v>22</v>
      </c>
      <c r="B89" s="62" t="s">
        <v>89</v>
      </c>
      <c r="C89" s="62"/>
      <c r="D89" s="20"/>
      <c r="E89" s="12"/>
      <c r="F89" s="43"/>
      <c r="G89" s="43"/>
    </row>
    <row r="90" spans="1:7" s="32" customFormat="1" ht="12.75" customHeight="1">
      <c r="A90" s="53" t="s">
        <v>24</v>
      </c>
      <c r="B90" s="54" t="s">
        <v>90</v>
      </c>
      <c r="C90" s="55"/>
      <c r="D90" s="56"/>
      <c r="E90" s="12"/>
      <c r="F90" s="43">
        <v>2148.29</v>
      </c>
      <c r="G90" s="133">
        <v>608.05</v>
      </c>
    </row>
    <row r="91" spans="1:7" s="32" customFormat="1" ht="12.75" customHeight="1">
      <c r="A91" s="9" t="s">
        <v>128</v>
      </c>
      <c r="B91" s="40"/>
      <c r="C91" s="26" t="s">
        <v>91</v>
      </c>
      <c r="D91" s="87"/>
      <c r="E91" s="50"/>
      <c r="F91" s="43">
        <v>1540.24</v>
      </c>
      <c r="G91" s="43">
        <v>126.69</v>
      </c>
    </row>
    <row r="92" spans="1:7" s="32" customFormat="1" ht="12.75" customHeight="1">
      <c r="A92" s="9" t="s">
        <v>129</v>
      </c>
      <c r="B92" s="40"/>
      <c r="C92" s="26" t="s">
        <v>92</v>
      </c>
      <c r="D92" s="87"/>
      <c r="E92" s="50"/>
      <c r="F92" s="133">
        <v>608.05</v>
      </c>
      <c r="G92" s="133">
        <v>481.36</v>
      </c>
    </row>
    <row r="93" spans="1:7" s="32" customFormat="1" ht="12.75" customHeight="1">
      <c r="A93" s="38" t="s">
        <v>130</v>
      </c>
      <c r="B93" s="84" t="s">
        <v>131</v>
      </c>
      <c r="C93" s="86"/>
      <c r="D93" s="86"/>
      <c r="E93" s="50"/>
      <c r="F93" s="43"/>
      <c r="G93" s="43"/>
    </row>
    <row r="94" spans="1:7" s="32" customFormat="1" ht="25.5" customHeight="1">
      <c r="A94" s="38"/>
      <c r="B94" s="169" t="s">
        <v>132</v>
      </c>
      <c r="C94" s="170"/>
      <c r="D94" s="165"/>
      <c r="E94" s="12"/>
      <c r="F94" s="133">
        <f>SUM(F59+F64+F84+F93)</f>
        <v>9527.380000000001</v>
      </c>
      <c r="G94" s="133">
        <f>SUM(G59+G64+G84+G93)</f>
        <v>7673.7</v>
      </c>
    </row>
    <row r="95" spans="1:7" s="32" customFormat="1" ht="24" customHeight="1">
      <c r="A95" s="88"/>
      <c r="B95" s="89"/>
      <c r="C95" s="89"/>
      <c r="D95" s="89"/>
      <c r="E95" s="89"/>
      <c r="F95" s="30"/>
      <c r="G95" s="30"/>
    </row>
    <row r="96" spans="1:7" s="32" customFormat="1" ht="14.25" customHeight="1">
      <c r="A96" s="171" t="s">
        <v>285</v>
      </c>
      <c r="B96" s="171"/>
      <c r="C96" s="171"/>
      <c r="D96" s="171"/>
      <c r="E96" s="171"/>
      <c r="F96" s="163" t="s">
        <v>286</v>
      </c>
      <c r="G96" s="163"/>
    </row>
    <row r="97" spans="1:7" s="32" customFormat="1" ht="18" customHeight="1">
      <c r="A97" s="157" t="s">
        <v>175</v>
      </c>
      <c r="B97" s="157"/>
      <c r="C97" s="157"/>
      <c r="D97" s="157"/>
      <c r="E97" s="157"/>
      <c r="F97" s="158" t="s">
        <v>93</v>
      </c>
      <c r="G97" s="158"/>
    </row>
    <row r="98" spans="1:7" s="32" customFormat="1" ht="12.75">
      <c r="A98" s="161" t="s">
        <v>174</v>
      </c>
      <c r="B98" s="162"/>
      <c r="C98" s="162"/>
      <c r="D98" s="162"/>
      <c r="E98" s="90"/>
      <c r="F98" s="35"/>
      <c r="G98" s="35"/>
    </row>
    <row r="99" spans="1:7" s="32" customFormat="1" ht="12.75">
      <c r="A99" s="92"/>
      <c r="B99" s="91"/>
      <c r="C99" s="91"/>
      <c r="D99" s="91"/>
      <c r="E99" s="90"/>
      <c r="F99" s="35"/>
      <c r="G99" s="35"/>
    </row>
    <row r="100" spans="1:7" s="32" customFormat="1" ht="12.75">
      <c r="A100" s="182" t="s">
        <v>279</v>
      </c>
      <c r="B100" s="182"/>
      <c r="C100" s="182"/>
      <c r="D100" s="182"/>
      <c r="E100" s="182"/>
      <c r="F100" s="183" t="s">
        <v>287</v>
      </c>
      <c r="G100" s="183"/>
    </row>
    <row r="101" spans="1:7" s="32" customFormat="1" ht="12.75" customHeight="1">
      <c r="A101" s="184" t="s">
        <v>176</v>
      </c>
      <c r="B101" s="184"/>
      <c r="C101" s="184"/>
      <c r="D101" s="184"/>
      <c r="E101" s="184"/>
      <c r="F101" s="175" t="s">
        <v>93</v>
      </c>
      <c r="G101" s="175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39" top="0.19" bottom="0.19" header="0.16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SheetLayoutView="100" zoomScalePageLayoutView="0" workbookViewId="0" topLeftCell="A22">
      <selection activeCell="H24" sqref="H24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8515625" style="93" customWidth="1"/>
    <col min="8" max="9" width="13.140625" style="93" customWidth="1"/>
    <col min="10" max="16384" width="9.140625" style="93" customWidth="1"/>
  </cols>
  <sheetData>
    <row r="1" spans="7:8" ht="12.75">
      <c r="G1" s="94"/>
      <c r="H1" s="94"/>
    </row>
    <row r="2" spans="4:9" ht="15.75">
      <c r="D2" s="112"/>
      <c r="G2" s="95" t="s">
        <v>137</v>
      </c>
      <c r="H2" s="96"/>
      <c r="I2" s="96"/>
    </row>
    <row r="3" spans="7:9" ht="15.75">
      <c r="G3" s="95" t="s">
        <v>3</v>
      </c>
      <c r="H3" s="96"/>
      <c r="I3" s="96"/>
    </row>
    <row r="5" spans="1:9" ht="12.75">
      <c r="A5" s="223" t="s">
        <v>177</v>
      </c>
      <c r="B5" s="214"/>
      <c r="C5" s="214"/>
      <c r="D5" s="214"/>
      <c r="E5" s="214"/>
      <c r="F5" s="214"/>
      <c r="G5" s="214"/>
      <c r="H5" s="214"/>
      <c r="I5" s="214"/>
    </row>
    <row r="6" spans="1:9" ht="12.75">
      <c r="A6" s="224" t="s">
        <v>138</v>
      </c>
      <c r="B6" s="214"/>
      <c r="C6" s="214"/>
      <c r="D6" s="214"/>
      <c r="E6" s="214"/>
      <c r="F6" s="214"/>
      <c r="G6" s="214"/>
      <c r="H6" s="214"/>
      <c r="I6" s="214"/>
    </row>
    <row r="7" spans="1:9" ht="15.75">
      <c r="A7" s="225" t="s">
        <v>280</v>
      </c>
      <c r="B7" s="226"/>
      <c r="C7" s="226"/>
      <c r="D7" s="226"/>
      <c r="E7" s="226"/>
      <c r="F7" s="226"/>
      <c r="G7" s="226"/>
      <c r="H7" s="226"/>
      <c r="I7" s="226"/>
    </row>
    <row r="8" spans="1:9" ht="12.75">
      <c r="A8" s="213" t="s">
        <v>9</v>
      </c>
      <c r="B8" s="214"/>
      <c r="C8" s="214"/>
      <c r="D8" s="214"/>
      <c r="E8" s="214"/>
      <c r="F8" s="214"/>
      <c r="G8" s="214"/>
      <c r="H8" s="214"/>
      <c r="I8" s="214"/>
    </row>
    <row r="9" spans="1:9" ht="15">
      <c r="A9" s="209" t="s">
        <v>282</v>
      </c>
      <c r="B9" s="210"/>
      <c r="C9" s="210"/>
      <c r="D9" s="210"/>
      <c r="E9" s="210"/>
      <c r="F9" s="210"/>
      <c r="G9" s="210"/>
      <c r="H9" s="210"/>
      <c r="I9" s="210"/>
    </row>
    <row r="10" spans="1:9" ht="12.75">
      <c r="A10" s="213" t="s">
        <v>229</v>
      </c>
      <c r="B10" s="214"/>
      <c r="C10" s="214"/>
      <c r="D10" s="214"/>
      <c r="E10" s="214"/>
      <c r="F10" s="214"/>
      <c r="G10" s="214"/>
      <c r="H10" s="214"/>
      <c r="I10" s="214"/>
    </row>
    <row r="11" spans="1:9" ht="12.75">
      <c r="A11" s="213" t="s">
        <v>230</v>
      </c>
      <c r="B11" s="214"/>
      <c r="C11" s="214"/>
      <c r="D11" s="214"/>
      <c r="E11" s="214"/>
      <c r="F11" s="214"/>
      <c r="G11" s="214"/>
      <c r="H11" s="214"/>
      <c r="I11" s="214"/>
    </row>
    <row r="12" spans="1:9" ht="15">
      <c r="A12" s="215"/>
      <c r="B12" s="208"/>
      <c r="C12" s="208"/>
      <c r="D12" s="208"/>
      <c r="E12" s="208"/>
      <c r="F12" s="208"/>
      <c r="G12" s="208"/>
      <c r="H12" s="208"/>
      <c r="I12" s="208"/>
    </row>
    <row r="13" spans="1:9" ht="15">
      <c r="A13" s="209" t="s">
        <v>139</v>
      </c>
      <c r="B13" s="210"/>
      <c r="C13" s="210"/>
      <c r="D13" s="210"/>
      <c r="E13" s="210"/>
      <c r="F13" s="210"/>
      <c r="G13" s="210"/>
      <c r="H13" s="210"/>
      <c r="I13" s="210"/>
    </row>
    <row r="14" spans="1:9" ht="15">
      <c r="A14" s="207"/>
      <c r="B14" s="208"/>
      <c r="C14" s="208"/>
      <c r="D14" s="208"/>
      <c r="E14" s="208"/>
      <c r="F14" s="208"/>
      <c r="G14" s="208"/>
      <c r="H14" s="208"/>
      <c r="I14" s="208"/>
    </row>
    <row r="15" spans="1:9" ht="15">
      <c r="A15" s="209" t="s">
        <v>284</v>
      </c>
      <c r="B15" s="210"/>
      <c r="C15" s="210"/>
      <c r="D15" s="210"/>
      <c r="E15" s="210"/>
      <c r="F15" s="210"/>
      <c r="G15" s="210"/>
      <c r="H15" s="210"/>
      <c r="I15" s="210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207" t="s">
        <v>292</v>
      </c>
      <c r="B17" s="208"/>
      <c r="C17" s="208"/>
      <c r="D17" s="208"/>
      <c r="E17" s="208"/>
      <c r="F17" s="208"/>
      <c r="G17" s="208"/>
      <c r="H17" s="208"/>
      <c r="I17" s="208"/>
    </row>
    <row r="18" spans="1:9" ht="15">
      <c r="A18" s="207" t="s">
        <v>11</v>
      </c>
      <c r="B18" s="208"/>
      <c r="C18" s="208"/>
      <c r="D18" s="208"/>
      <c r="E18" s="208"/>
      <c r="F18" s="208"/>
      <c r="G18" s="208"/>
      <c r="H18" s="208"/>
      <c r="I18" s="208"/>
    </row>
    <row r="19" spans="1:9" s="98" customFormat="1" ht="15">
      <c r="A19" s="211" t="s">
        <v>167</v>
      </c>
      <c r="B19" s="208"/>
      <c r="C19" s="208"/>
      <c r="D19" s="208"/>
      <c r="E19" s="208"/>
      <c r="F19" s="208"/>
      <c r="G19" s="208"/>
      <c r="H19" s="208"/>
      <c r="I19" s="208"/>
    </row>
    <row r="20" spans="1:9" s="113" customFormat="1" ht="49.5" customHeight="1">
      <c r="A20" s="212" t="s">
        <v>0</v>
      </c>
      <c r="B20" s="212"/>
      <c r="C20" s="212" t="s">
        <v>12</v>
      </c>
      <c r="D20" s="205"/>
      <c r="E20" s="205"/>
      <c r="F20" s="205"/>
      <c r="G20" s="99" t="s">
        <v>140</v>
      </c>
      <c r="H20" s="99" t="s">
        <v>141</v>
      </c>
      <c r="I20" s="99" t="s">
        <v>142</v>
      </c>
    </row>
    <row r="21" spans="1:9" ht="15.75">
      <c r="A21" s="101" t="s">
        <v>16</v>
      </c>
      <c r="B21" s="104" t="s">
        <v>143</v>
      </c>
      <c r="C21" s="206" t="s">
        <v>143</v>
      </c>
      <c r="D21" s="231"/>
      <c r="E21" s="231"/>
      <c r="F21" s="231"/>
      <c r="G21" s="104"/>
      <c r="H21" s="152">
        <f>SUM(H22+H27+H28)</f>
        <v>29080.25</v>
      </c>
      <c r="I21" s="101">
        <f>SUM(I22+I27+I28)</f>
        <v>31132.98</v>
      </c>
    </row>
    <row r="22" spans="1:9" ht="15.75">
      <c r="A22" s="103" t="s">
        <v>18</v>
      </c>
      <c r="B22" s="115" t="s">
        <v>144</v>
      </c>
      <c r="C22" s="202" t="s">
        <v>144</v>
      </c>
      <c r="D22" s="202"/>
      <c r="E22" s="202"/>
      <c r="F22" s="202"/>
      <c r="G22" s="115"/>
      <c r="H22" s="152">
        <f>SUM(H23:H26)</f>
        <v>27239.25</v>
      </c>
      <c r="I22" s="101">
        <f>SUM(I23:I26)</f>
        <v>29466.98</v>
      </c>
    </row>
    <row r="23" spans="1:9" ht="15.75">
      <c r="A23" s="103" t="s">
        <v>231</v>
      </c>
      <c r="B23" s="115" t="s">
        <v>52</v>
      </c>
      <c r="C23" s="202" t="s">
        <v>52</v>
      </c>
      <c r="D23" s="202"/>
      <c r="E23" s="202"/>
      <c r="F23" s="202"/>
      <c r="G23" s="115"/>
      <c r="H23" s="140">
        <v>19157.79</v>
      </c>
      <c r="I23" s="143">
        <v>22363.98</v>
      </c>
    </row>
    <row r="24" spans="1:9" ht="15.75">
      <c r="A24" s="103" t="s">
        <v>232</v>
      </c>
      <c r="B24" s="102" t="s">
        <v>233</v>
      </c>
      <c r="C24" s="204" t="s">
        <v>233</v>
      </c>
      <c r="D24" s="204"/>
      <c r="E24" s="204"/>
      <c r="F24" s="204"/>
      <c r="G24" s="102"/>
      <c r="H24" s="139">
        <v>7661.37</v>
      </c>
      <c r="I24" s="143">
        <v>6583.25</v>
      </c>
    </row>
    <row r="25" spans="1:10" ht="15.75">
      <c r="A25" s="103" t="s">
        <v>234</v>
      </c>
      <c r="B25" s="115" t="s">
        <v>235</v>
      </c>
      <c r="C25" s="204" t="s">
        <v>235</v>
      </c>
      <c r="D25" s="204"/>
      <c r="E25" s="204"/>
      <c r="F25" s="204"/>
      <c r="G25" s="115"/>
      <c r="H25" s="139">
        <v>420.09</v>
      </c>
      <c r="I25" s="143">
        <v>519.75</v>
      </c>
      <c r="J25" s="141"/>
    </row>
    <row r="26" spans="1:9" ht="15.75">
      <c r="A26" s="103" t="s">
        <v>236</v>
      </c>
      <c r="B26" s="102" t="s">
        <v>237</v>
      </c>
      <c r="C26" s="204" t="s">
        <v>237</v>
      </c>
      <c r="D26" s="204"/>
      <c r="E26" s="204"/>
      <c r="F26" s="204"/>
      <c r="G26" s="102"/>
      <c r="H26" s="102"/>
      <c r="I26" s="143"/>
    </row>
    <row r="27" spans="1:9" ht="15.75">
      <c r="A27" s="103" t="s">
        <v>20</v>
      </c>
      <c r="B27" s="115" t="s">
        <v>145</v>
      </c>
      <c r="C27" s="204" t="s">
        <v>145</v>
      </c>
      <c r="D27" s="204"/>
      <c r="E27" s="204"/>
      <c r="F27" s="204"/>
      <c r="G27" s="115"/>
      <c r="H27" s="104"/>
      <c r="I27" s="101"/>
    </row>
    <row r="28" spans="1:9" ht="15.75">
      <c r="A28" s="103" t="s">
        <v>22</v>
      </c>
      <c r="B28" s="115" t="s">
        <v>146</v>
      </c>
      <c r="C28" s="204" t="s">
        <v>146</v>
      </c>
      <c r="D28" s="204"/>
      <c r="E28" s="204"/>
      <c r="F28" s="204"/>
      <c r="G28" s="115"/>
      <c r="H28" s="152">
        <f>SUM(H29:H30)</f>
        <v>1841</v>
      </c>
      <c r="I28" s="101">
        <f>SUM(I29:I30)</f>
        <v>1666</v>
      </c>
    </row>
    <row r="29" spans="1:9" ht="15.75">
      <c r="A29" s="103" t="s">
        <v>147</v>
      </c>
      <c r="B29" s="102" t="s">
        <v>148</v>
      </c>
      <c r="C29" s="204" t="s">
        <v>148</v>
      </c>
      <c r="D29" s="204"/>
      <c r="E29" s="204"/>
      <c r="F29" s="204"/>
      <c r="G29" s="102"/>
      <c r="H29" s="139">
        <v>1841</v>
      </c>
      <c r="I29" s="142">
        <v>1666</v>
      </c>
    </row>
    <row r="30" spans="1:9" ht="15.75">
      <c r="A30" s="103" t="s">
        <v>149</v>
      </c>
      <c r="B30" s="102" t="s">
        <v>150</v>
      </c>
      <c r="C30" s="204" t="s">
        <v>150</v>
      </c>
      <c r="D30" s="204"/>
      <c r="E30" s="204"/>
      <c r="F30" s="204"/>
      <c r="G30" s="102"/>
      <c r="H30" s="104"/>
      <c r="I30" s="101"/>
    </row>
    <row r="31" spans="1:9" ht="15.75">
      <c r="A31" s="101" t="s">
        <v>25</v>
      </c>
      <c r="B31" s="104" t="s">
        <v>151</v>
      </c>
      <c r="C31" s="206" t="s">
        <v>151</v>
      </c>
      <c r="D31" s="206"/>
      <c r="E31" s="206"/>
      <c r="F31" s="206"/>
      <c r="G31" s="104"/>
      <c r="H31" s="152">
        <f>SUM(H32:H45)</f>
        <v>27540.01</v>
      </c>
      <c r="I31" s="101">
        <f>SUM(I32:I45)</f>
        <v>29043.02</v>
      </c>
    </row>
    <row r="32" spans="1:9" ht="15.75">
      <c r="A32" s="103" t="s">
        <v>18</v>
      </c>
      <c r="B32" s="115" t="s">
        <v>238</v>
      </c>
      <c r="C32" s="204" t="s">
        <v>239</v>
      </c>
      <c r="D32" s="203"/>
      <c r="E32" s="203"/>
      <c r="F32" s="203"/>
      <c r="G32" s="115"/>
      <c r="H32" s="102">
        <v>23031.26</v>
      </c>
      <c r="I32" s="142">
        <v>22687.57</v>
      </c>
    </row>
    <row r="33" spans="1:9" ht="15.75">
      <c r="A33" s="103" t="s">
        <v>20</v>
      </c>
      <c r="B33" s="115" t="s">
        <v>240</v>
      </c>
      <c r="C33" s="204" t="s">
        <v>241</v>
      </c>
      <c r="D33" s="203"/>
      <c r="E33" s="203"/>
      <c r="F33" s="203"/>
      <c r="G33" s="115"/>
      <c r="H33" s="102">
        <v>519.21</v>
      </c>
      <c r="I33" s="142">
        <v>635.79</v>
      </c>
    </row>
    <row r="34" spans="1:9" ht="15.75">
      <c r="A34" s="103" t="s">
        <v>22</v>
      </c>
      <c r="B34" s="115" t="s">
        <v>242</v>
      </c>
      <c r="C34" s="204" t="s">
        <v>243</v>
      </c>
      <c r="D34" s="203"/>
      <c r="E34" s="203"/>
      <c r="F34" s="203"/>
      <c r="G34" s="115"/>
      <c r="H34" s="139">
        <v>503.61</v>
      </c>
      <c r="I34" s="142">
        <v>619.69</v>
      </c>
    </row>
    <row r="35" spans="1:9" ht="15.75">
      <c r="A35" s="103" t="s">
        <v>24</v>
      </c>
      <c r="B35" s="115" t="s">
        <v>244</v>
      </c>
      <c r="C35" s="202" t="s">
        <v>245</v>
      </c>
      <c r="D35" s="203"/>
      <c r="E35" s="203"/>
      <c r="F35" s="203"/>
      <c r="G35" s="115"/>
      <c r="H35" s="139">
        <v>116.3</v>
      </c>
      <c r="I35" s="142">
        <v>64.79</v>
      </c>
    </row>
    <row r="36" spans="1:9" ht="15.75">
      <c r="A36" s="103" t="s">
        <v>47</v>
      </c>
      <c r="B36" s="115" t="s">
        <v>246</v>
      </c>
      <c r="C36" s="202" t="s">
        <v>247</v>
      </c>
      <c r="D36" s="203"/>
      <c r="E36" s="203"/>
      <c r="F36" s="203"/>
      <c r="G36" s="115"/>
      <c r="H36" s="139">
        <v>137.06</v>
      </c>
      <c r="I36" s="142">
        <v>176.34</v>
      </c>
    </row>
    <row r="37" spans="1:9" ht="15.75">
      <c r="A37" s="103" t="s">
        <v>248</v>
      </c>
      <c r="B37" s="115" t="s">
        <v>249</v>
      </c>
      <c r="C37" s="202" t="s">
        <v>250</v>
      </c>
      <c r="D37" s="203"/>
      <c r="E37" s="203"/>
      <c r="F37" s="203"/>
      <c r="G37" s="115"/>
      <c r="H37" s="102">
        <v>783.22</v>
      </c>
      <c r="I37" s="142">
        <v>196</v>
      </c>
    </row>
    <row r="38" spans="1:9" ht="15.75">
      <c r="A38" s="103" t="s">
        <v>251</v>
      </c>
      <c r="B38" s="115" t="s">
        <v>252</v>
      </c>
      <c r="C38" s="202" t="s">
        <v>253</v>
      </c>
      <c r="D38" s="203"/>
      <c r="E38" s="203"/>
      <c r="F38" s="203"/>
      <c r="G38" s="115"/>
      <c r="H38" s="102"/>
      <c r="I38" s="142"/>
    </row>
    <row r="39" spans="1:9" ht="15.75">
      <c r="A39" s="103" t="s">
        <v>254</v>
      </c>
      <c r="B39" s="115" t="s">
        <v>152</v>
      </c>
      <c r="C39" s="204" t="s">
        <v>152</v>
      </c>
      <c r="D39" s="203"/>
      <c r="E39" s="203"/>
      <c r="F39" s="203"/>
      <c r="G39" s="115"/>
      <c r="H39" s="102"/>
      <c r="I39" s="142"/>
    </row>
    <row r="40" spans="1:9" ht="15.75">
      <c r="A40" s="103" t="s">
        <v>255</v>
      </c>
      <c r="B40" s="115" t="s">
        <v>256</v>
      </c>
      <c r="C40" s="202" t="s">
        <v>256</v>
      </c>
      <c r="D40" s="203"/>
      <c r="E40" s="203"/>
      <c r="F40" s="203"/>
      <c r="G40" s="115"/>
      <c r="H40" s="102">
        <v>0</v>
      </c>
      <c r="I40" s="142">
        <v>1872.02</v>
      </c>
    </row>
    <row r="41" spans="1:9" ht="15.75" customHeight="1">
      <c r="A41" s="103" t="s">
        <v>257</v>
      </c>
      <c r="B41" s="115" t="s">
        <v>258</v>
      </c>
      <c r="C41" s="204" t="s">
        <v>153</v>
      </c>
      <c r="D41" s="205"/>
      <c r="E41" s="205"/>
      <c r="F41" s="205"/>
      <c r="G41" s="115"/>
      <c r="H41" s="102"/>
      <c r="I41" s="142"/>
    </row>
    <row r="42" spans="1:9" ht="15.75" customHeight="1">
      <c r="A42" s="103" t="s">
        <v>259</v>
      </c>
      <c r="B42" s="115" t="s">
        <v>260</v>
      </c>
      <c r="C42" s="204" t="s">
        <v>261</v>
      </c>
      <c r="D42" s="203"/>
      <c r="E42" s="203"/>
      <c r="F42" s="203"/>
      <c r="G42" s="115"/>
      <c r="H42" s="102"/>
      <c r="I42" s="142"/>
    </row>
    <row r="43" spans="1:9" ht="15.75">
      <c r="A43" s="103" t="s">
        <v>262</v>
      </c>
      <c r="B43" s="115" t="s">
        <v>263</v>
      </c>
      <c r="C43" s="204" t="s">
        <v>154</v>
      </c>
      <c r="D43" s="203"/>
      <c r="E43" s="203"/>
      <c r="F43" s="203"/>
      <c r="G43" s="115"/>
      <c r="H43" s="102"/>
      <c r="I43" s="142"/>
    </row>
    <row r="44" spans="1:9" ht="15.75">
      <c r="A44" s="103" t="s">
        <v>264</v>
      </c>
      <c r="B44" s="115" t="s">
        <v>265</v>
      </c>
      <c r="C44" s="204" t="s">
        <v>266</v>
      </c>
      <c r="D44" s="203"/>
      <c r="E44" s="203"/>
      <c r="F44" s="203"/>
      <c r="G44" s="115"/>
      <c r="H44" s="139">
        <v>2417.78</v>
      </c>
      <c r="I44" s="142">
        <v>2706</v>
      </c>
    </row>
    <row r="45" spans="1:9" ht="15.75">
      <c r="A45" s="103" t="s">
        <v>267</v>
      </c>
      <c r="B45" s="115" t="s">
        <v>268</v>
      </c>
      <c r="C45" s="216" t="s">
        <v>155</v>
      </c>
      <c r="D45" s="217"/>
      <c r="E45" s="217"/>
      <c r="F45" s="218"/>
      <c r="G45" s="115"/>
      <c r="H45" s="100">
        <v>31.57</v>
      </c>
      <c r="I45" s="142">
        <v>84.82</v>
      </c>
    </row>
    <row r="46" spans="1:9" ht="15.75">
      <c r="A46" s="104" t="s">
        <v>26</v>
      </c>
      <c r="B46" s="105" t="s">
        <v>156</v>
      </c>
      <c r="C46" s="219" t="s">
        <v>156</v>
      </c>
      <c r="D46" s="220"/>
      <c r="E46" s="220"/>
      <c r="F46" s="221"/>
      <c r="G46" s="105"/>
      <c r="H46" s="114">
        <f>SUM(H21-H31)</f>
        <v>1540.2400000000016</v>
      </c>
      <c r="I46" s="144">
        <f>SUM(I21-I31)</f>
        <v>2089.959999999999</v>
      </c>
    </row>
    <row r="47" spans="1:9" ht="15.75">
      <c r="A47" s="104" t="s">
        <v>50</v>
      </c>
      <c r="B47" s="104" t="s">
        <v>157</v>
      </c>
      <c r="C47" s="222" t="s">
        <v>157</v>
      </c>
      <c r="D47" s="220"/>
      <c r="E47" s="220"/>
      <c r="F47" s="221"/>
      <c r="G47" s="114"/>
      <c r="H47" s="114">
        <f>SUM(H48:H50)</f>
        <v>0</v>
      </c>
      <c r="I47" s="114">
        <f>SUM(I48:I50)</f>
        <v>0</v>
      </c>
    </row>
    <row r="48" spans="1:9" ht="15.75">
      <c r="A48" s="102" t="s">
        <v>136</v>
      </c>
      <c r="B48" s="115" t="s">
        <v>269</v>
      </c>
      <c r="C48" s="216" t="s">
        <v>158</v>
      </c>
      <c r="D48" s="217"/>
      <c r="E48" s="217"/>
      <c r="F48" s="218"/>
      <c r="G48" s="100"/>
      <c r="H48" s="100"/>
      <c r="I48" s="100"/>
    </row>
    <row r="49" spans="1:9" ht="15.75">
      <c r="A49" s="102" t="s">
        <v>20</v>
      </c>
      <c r="B49" s="115" t="s">
        <v>159</v>
      </c>
      <c r="C49" s="216" t="s">
        <v>159</v>
      </c>
      <c r="D49" s="217"/>
      <c r="E49" s="217"/>
      <c r="F49" s="218"/>
      <c r="G49" s="100"/>
      <c r="H49" s="100"/>
      <c r="I49" s="100"/>
    </row>
    <row r="50" spans="1:9" ht="15.75">
      <c r="A50" s="102" t="s">
        <v>270</v>
      </c>
      <c r="B50" s="115" t="s">
        <v>271</v>
      </c>
      <c r="C50" s="216" t="s">
        <v>160</v>
      </c>
      <c r="D50" s="217"/>
      <c r="E50" s="217"/>
      <c r="F50" s="218"/>
      <c r="G50" s="100"/>
      <c r="H50" s="100"/>
      <c r="I50" s="100"/>
    </row>
    <row r="51" spans="1:9" ht="15.75">
      <c r="A51" s="104" t="s">
        <v>57</v>
      </c>
      <c r="B51" s="105" t="s">
        <v>161</v>
      </c>
      <c r="C51" s="219" t="s">
        <v>161</v>
      </c>
      <c r="D51" s="220"/>
      <c r="E51" s="220"/>
      <c r="F51" s="221"/>
      <c r="G51" s="114"/>
      <c r="H51" s="114"/>
      <c r="I51" s="114"/>
    </row>
    <row r="52" spans="1:9" ht="30" customHeight="1">
      <c r="A52" s="104" t="s">
        <v>86</v>
      </c>
      <c r="B52" s="105" t="s">
        <v>162</v>
      </c>
      <c r="C52" s="227" t="s">
        <v>162</v>
      </c>
      <c r="D52" s="228"/>
      <c r="E52" s="228"/>
      <c r="F52" s="229"/>
      <c r="G52" s="114"/>
      <c r="H52" s="114"/>
      <c r="I52" s="114"/>
    </row>
    <row r="53" spans="1:9" ht="15.75">
      <c r="A53" s="104" t="s">
        <v>130</v>
      </c>
      <c r="B53" s="105" t="s">
        <v>272</v>
      </c>
      <c r="C53" s="219" t="s">
        <v>272</v>
      </c>
      <c r="D53" s="220"/>
      <c r="E53" s="220"/>
      <c r="F53" s="221"/>
      <c r="G53" s="114"/>
      <c r="H53" s="114"/>
      <c r="I53" s="114"/>
    </row>
    <row r="54" spans="1:9" ht="30" customHeight="1">
      <c r="A54" s="104" t="s">
        <v>164</v>
      </c>
      <c r="B54" s="104" t="s">
        <v>163</v>
      </c>
      <c r="C54" s="230" t="s">
        <v>163</v>
      </c>
      <c r="D54" s="228"/>
      <c r="E54" s="228"/>
      <c r="F54" s="229"/>
      <c r="G54" s="114"/>
      <c r="H54" s="114">
        <f>SUM(H46+H47+H51+H52+H53)</f>
        <v>1540.2400000000016</v>
      </c>
      <c r="I54" s="114">
        <f>SUM(I46+I47+I51+I52+I53)</f>
        <v>2089.959999999999</v>
      </c>
    </row>
    <row r="55" spans="1:9" ht="15.75">
      <c r="A55" s="104" t="s">
        <v>18</v>
      </c>
      <c r="B55" s="104" t="s">
        <v>165</v>
      </c>
      <c r="C55" s="222" t="s">
        <v>165</v>
      </c>
      <c r="D55" s="220"/>
      <c r="E55" s="220"/>
      <c r="F55" s="221"/>
      <c r="G55" s="114"/>
      <c r="H55" s="114"/>
      <c r="I55" s="114"/>
    </row>
    <row r="56" spans="1:9" ht="15.75">
      <c r="A56" s="104" t="s">
        <v>273</v>
      </c>
      <c r="B56" s="105" t="s">
        <v>166</v>
      </c>
      <c r="C56" s="219" t="s">
        <v>166</v>
      </c>
      <c r="D56" s="220"/>
      <c r="E56" s="220"/>
      <c r="F56" s="221"/>
      <c r="G56" s="114"/>
      <c r="H56" s="114">
        <f>SUM(H54:H55)</f>
        <v>1540.2400000000016</v>
      </c>
      <c r="I56" s="114">
        <f>SUM(I54:I55)</f>
        <v>2089.959999999999</v>
      </c>
    </row>
    <row r="57" spans="1:9" ht="15.75">
      <c r="A57" s="102" t="s">
        <v>18</v>
      </c>
      <c r="B57" s="115" t="s">
        <v>274</v>
      </c>
      <c r="C57" s="216" t="s">
        <v>274</v>
      </c>
      <c r="D57" s="217"/>
      <c r="E57" s="217"/>
      <c r="F57" s="218"/>
      <c r="G57" s="100"/>
      <c r="H57" s="100"/>
      <c r="I57" s="100"/>
    </row>
    <row r="58" spans="1:9" ht="15.75">
      <c r="A58" s="102" t="s">
        <v>20</v>
      </c>
      <c r="B58" s="115" t="s">
        <v>275</v>
      </c>
      <c r="C58" s="216" t="s">
        <v>275</v>
      </c>
      <c r="D58" s="217"/>
      <c r="E58" s="217"/>
      <c r="F58" s="218"/>
      <c r="G58" s="100"/>
      <c r="H58" s="100"/>
      <c r="I58" s="100"/>
    </row>
    <row r="59" spans="1:9" ht="39.75" customHeight="1">
      <c r="A59" s="106"/>
      <c r="B59" s="106"/>
      <c r="C59" s="106"/>
      <c r="D59" s="106"/>
      <c r="G59" s="116"/>
      <c r="H59" s="116"/>
      <c r="I59" s="116"/>
    </row>
    <row r="60" spans="1:9" ht="31.5" customHeight="1">
      <c r="A60" s="197" t="s">
        <v>288</v>
      </c>
      <c r="B60" s="197"/>
      <c r="C60" s="197"/>
      <c r="D60" s="197"/>
      <c r="E60" s="197"/>
      <c r="F60" s="197"/>
      <c r="G60" s="107" t="s">
        <v>178</v>
      </c>
      <c r="H60" s="194" t="s">
        <v>289</v>
      </c>
      <c r="I60" s="194"/>
    </row>
    <row r="61" spans="1:9" s="98" customFormat="1" ht="15" customHeight="1">
      <c r="A61" s="196" t="s">
        <v>179</v>
      </c>
      <c r="B61" s="196"/>
      <c r="C61" s="196"/>
      <c r="D61" s="196"/>
      <c r="E61" s="196"/>
      <c r="F61" s="196"/>
      <c r="G61" s="109" t="s">
        <v>180</v>
      </c>
      <c r="H61" s="195" t="s">
        <v>93</v>
      </c>
      <c r="I61" s="195"/>
    </row>
    <row r="62" spans="1:9" s="98" customFormat="1" ht="15" customHeight="1">
      <c r="A62" s="108"/>
      <c r="B62" s="108"/>
      <c r="C62" s="108"/>
      <c r="D62" s="108"/>
      <c r="E62" s="108"/>
      <c r="F62" s="108"/>
      <c r="G62" s="108"/>
      <c r="H62" s="110"/>
      <c r="I62" s="110"/>
    </row>
    <row r="63" spans="1:9" ht="12.75" customHeight="1">
      <c r="A63" s="201" t="s">
        <v>281</v>
      </c>
      <c r="B63" s="201"/>
      <c r="C63" s="201"/>
      <c r="D63" s="201"/>
      <c r="E63" s="201"/>
      <c r="F63" s="201"/>
      <c r="G63" s="117" t="s">
        <v>181</v>
      </c>
      <c r="H63" s="198" t="s">
        <v>290</v>
      </c>
      <c r="I63" s="198"/>
    </row>
    <row r="64" spans="1:9" ht="12.75" customHeight="1">
      <c r="A64" s="200" t="s">
        <v>182</v>
      </c>
      <c r="B64" s="200"/>
      <c r="C64" s="200"/>
      <c r="D64" s="200"/>
      <c r="E64" s="200"/>
      <c r="F64" s="200"/>
      <c r="G64" s="111" t="s">
        <v>183</v>
      </c>
      <c r="H64" s="199" t="s">
        <v>93</v>
      </c>
      <c r="I64" s="199"/>
    </row>
  </sheetData>
  <sheetProtection/>
  <mergeCells count="62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0.86" right="0.3937007874015748" top="0.46" bottom="0.3937007874015748" header="0.28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">
      <selection activeCell="I15" sqref="I15"/>
    </sheetView>
  </sheetViews>
  <sheetFormatPr defaultColWidth="9.140625" defaultRowHeight="12.75"/>
  <cols>
    <col min="1" max="1" width="6.00390625" style="125" customWidth="1"/>
    <col min="2" max="2" width="32.8515625" style="118" customWidth="1"/>
    <col min="3" max="4" width="15.7109375" style="118" customWidth="1"/>
    <col min="5" max="5" width="16.28125" style="118" customWidth="1"/>
    <col min="6" max="10" width="15.7109375" style="118" customWidth="1"/>
    <col min="11" max="11" width="13.140625" style="118" customWidth="1"/>
    <col min="12" max="13" width="15.7109375" style="118" customWidth="1"/>
    <col min="14" max="16384" width="9.140625" style="118" customWidth="1"/>
  </cols>
  <sheetData>
    <row r="1" spans="9:11" ht="15">
      <c r="I1" s="126"/>
      <c r="J1" s="126"/>
      <c r="K1" s="126"/>
    </row>
    <row r="2" ht="15">
      <c r="I2" s="118" t="s">
        <v>198</v>
      </c>
    </row>
    <row r="3" ht="15">
      <c r="I3" s="118" t="s">
        <v>199</v>
      </c>
    </row>
    <row r="5" spans="1:13" ht="15">
      <c r="A5" s="235" t="s">
        <v>200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5">
      <c r="A6" s="235" t="s">
        <v>222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8" spans="1:13" ht="15">
      <c r="A8" s="235" t="s">
        <v>187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10" spans="1:13" ht="15">
      <c r="A10" s="234" t="s">
        <v>0</v>
      </c>
      <c r="B10" s="234" t="s">
        <v>188</v>
      </c>
      <c r="C10" s="234" t="s">
        <v>189</v>
      </c>
      <c r="D10" s="234" t="s">
        <v>185</v>
      </c>
      <c r="E10" s="234"/>
      <c r="F10" s="234"/>
      <c r="G10" s="234"/>
      <c r="H10" s="234"/>
      <c r="I10" s="234"/>
      <c r="J10" s="237"/>
      <c r="K10" s="237"/>
      <c r="L10" s="234"/>
      <c r="M10" s="234" t="s">
        <v>190</v>
      </c>
    </row>
    <row r="11" spans="1:13" ht="123" customHeight="1">
      <c r="A11" s="234"/>
      <c r="B11" s="234"/>
      <c r="C11" s="234"/>
      <c r="D11" s="119" t="s">
        <v>223</v>
      </c>
      <c r="E11" s="120" t="s">
        <v>221</v>
      </c>
      <c r="F11" s="119" t="s">
        <v>224</v>
      </c>
      <c r="G11" s="119" t="s">
        <v>191</v>
      </c>
      <c r="H11" s="119" t="s">
        <v>225</v>
      </c>
      <c r="I11" s="127" t="s">
        <v>201</v>
      </c>
      <c r="J11" s="119" t="s">
        <v>192</v>
      </c>
      <c r="K11" s="120" t="s">
        <v>193</v>
      </c>
      <c r="L11" s="128" t="s">
        <v>202</v>
      </c>
      <c r="M11" s="234"/>
    </row>
    <row r="12" spans="1:13" ht="1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30">
        <v>6</v>
      </c>
      <c r="G12" s="130">
        <v>6</v>
      </c>
      <c r="H12" s="130">
        <v>8</v>
      </c>
      <c r="I12" s="130">
        <v>9</v>
      </c>
      <c r="J12" s="130">
        <v>10</v>
      </c>
      <c r="K12" s="131">
        <v>11</v>
      </c>
      <c r="L12" s="130">
        <v>12</v>
      </c>
      <c r="M12" s="130">
        <v>13</v>
      </c>
    </row>
    <row r="13" spans="1:13" ht="71.25">
      <c r="A13" s="119" t="s">
        <v>1</v>
      </c>
      <c r="B13" s="132" t="s">
        <v>203</v>
      </c>
      <c r="C13" s="119">
        <f>C14+C15</f>
        <v>172.97</v>
      </c>
      <c r="D13" s="119">
        <f>D14+D15</f>
        <v>19383.95</v>
      </c>
      <c r="E13" s="119">
        <f>E14+E15</f>
        <v>0</v>
      </c>
      <c r="F13" s="121"/>
      <c r="G13" s="121"/>
      <c r="H13" s="121"/>
      <c r="I13" s="119">
        <f>I14+I15</f>
        <v>19381.71</v>
      </c>
      <c r="J13" s="121"/>
      <c r="K13" s="121"/>
      <c r="L13" s="121"/>
      <c r="M13" s="119">
        <f>C13+D13-I13</f>
        <v>175.21000000000276</v>
      </c>
    </row>
    <row r="14" spans="1:13" ht="15" customHeight="1">
      <c r="A14" s="121" t="s">
        <v>169</v>
      </c>
      <c r="B14" s="122" t="s">
        <v>194</v>
      </c>
      <c r="C14" s="121">
        <v>172.97</v>
      </c>
      <c r="D14" s="121">
        <v>0</v>
      </c>
      <c r="E14" s="121">
        <v>225.03</v>
      </c>
      <c r="F14" s="121"/>
      <c r="G14" s="121"/>
      <c r="H14" s="121"/>
      <c r="I14" s="121">
        <v>299.16</v>
      </c>
      <c r="J14" s="121"/>
      <c r="K14" s="121"/>
      <c r="L14" s="121"/>
      <c r="M14" s="121">
        <f>C14+D14+E14-I14</f>
        <v>98.83999999999997</v>
      </c>
    </row>
    <row r="15" spans="1:13" ht="15" customHeight="1">
      <c r="A15" s="121" t="s">
        <v>170</v>
      </c>
      <c r="B15" s="122" t="s">
        <v>195</v>
      </c>
      <c r="C15" s="121">
        <v>0</v>
      </c>
      <c r="D15" s="121">
        <v>19383.95</v>
      </c>
      <c r="E15" s="121">
        <v>-225.03</v>
      </c>
      <c r="F15" s="121"/>
      <c r="G15" s="121"/>
      <c r="H15" s="121"/>
      <c r="I15" s="121">
        <v>19082.55</v>
      </c>
      <c r="J15" s="121"/>
      <c r="K15" s="121"/>
      <c r="L15" s="121"/>
      <c r="M15" s="121">
        <f>C15+D15+E15-I15</f>
        <v>76.37000000000262</v>
      </c>
    </row>
    <row r="16" spans="1:13" ht="89.25" customHeight="1">
      <c r="A16" s="119" t="s">
        <v>2</v>
      </c>
      <c r="B16" s="132" t="s">
        <v>204</v>
      </c>
      <c r="C16" s="119">
        <f>C17+C18</f>
        <v>0</v>
      </c>
      <c r="D16" s="153">
        <f>D17+D18</f>
        <v>7661.37</v>
      </c>
      <c r="E16" s="119">
        <f>E17+E18</f>
        <v>0</v>
      </c>
      <c r="F16" s="121"/>
      <c r="G16" s="121"/>
      <c r="H16" s="121"/>
      <c r="I16" s="119">
        <f>I17+I18</f>
        <v>7661.37</v>
      </c>
      <c r="J16" s="121"/>
      <c r="K16" s="121"/>
      <c r="L16" s="121"/>
      <c r="M16" s="119">
        <f aca="true" t="shared" si="0" ref="M16:M25">C16+D16-I16</f>
        <v>0</v>
      </c>
    </row>
    <row r="17" spans="1:13" ht="15" customHeight="1">
      <c r="A17" s="121" t="s">
        <v>226</v>
      </c>
      <c r="B17" s="122" t="s">
        <v>194</v>
      </c>
      <c r="C17" s="121"/>
      <c r="D17" s="121"/>
      <c r="E17" s="121"/>
      <c r="F17" s="121"/>
      <c r="G17" s="121"/>
      <c r="H17" s="121"/>
      <c r="I17" s="154"/>
      <c r="J17" s="121"/>
      <c r="K17" s="121"/>
      <c r="L17" s="121"/>
      <c r="M17" s="121">
        <f t="shared" si="0"/>
        <v>0</v>
      </c>
    </row>
    <row r="18" spans="1:13" ht="15" customHeight="1">
      <c r="A18" s="121" t="s">
        <v>227</v>
      </c>
      <c r="B18" s="122" t="s">
        <v>195</v>
      </c>
      <c r="C18" s="121">
        <v>0</v>
      </c>
      <c r="D18" s="154">
        <v>7661.37</v>
      </c>
      <c r="E18" s="121"/>
      <c r="F18" s="121"/>
      <c r="G18" s="121"/>
      <c r="H18" s="121"/>
      <c r="I18" s="154">
        <v>7661.37</v>
      </c>
      <c r="J18" s="121"/>
      <c r="K18" s="121"/>
      <c r="L18" s="121"/>
      <c r="M18" s="154">
        <f t="shared" si="0"/>
        <v>0</v>
      </c>
    </row>
    <row r="19" spans="1:13" ht="114.75" customHeight="1">
      <c r="A19" s="119" t="s">
        <v>4</v>
      </c>
      <c r="B19" s="132" t="s">
        <v>205</v>
      </c>
      <c r="C19" s="119">
        <f>C20+C21</f>
        <v>980.15</v>
      </c>
      <c r="D19" s="121"/>
      <c r="E19" s="121"/>
      <c r="F19" s="121"/>
      <c r="G19" s="121"/>
      <c r="H19" s="121"/>
      <c r="I19" s="119">
        <f>I20+I21</f>
        <v>420.09</v>
      </c>
      <c r="J19" s="121"/>
      <c r="K19" s="121"/>
      <c r="L19" s="121"/>
      <c r="M19" s="153">
        <f t="shared" si="0"/>
        <v>560.06</v>
      </c>
    </row>
    <row r="20" spans="1:13" ht="15" customHeight="1">
      <c r="A20" s="121" t="s">
        <v>171</v>
      </c>
      <c r="B20" s="122" t="s">
        <v>194</v>
      </c>
      <c r="C20" s="121">
        <v>980.15</v>
      </c>
      <c r="D20" s="121"/>
      <c r="E20" s="121"/>
      <c r="F20" s="121"/>
      <c r="G20" s="121"/>
      <c r="H20" s="121"/>
      <c r="I20" s="121">
        <v>420.09</v>
      </c>
      <c r="J20" s="121"/>
      <c r="K20" s="121"/>
      <c r="L20" s="121"/>
      <c r="M20" s="154">
        <v>560.06</v>
      </c>
    </row>
    <row r="21" spans="1:13" ht="15" customHeight="1">
      <c r="A21" s="121" t="s">
        <v>228</v>
      </c>
      <c r="B21" s="122" t="s">
        <v>195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5" customHeight="1">
      <c r="A22" s="119" t="s">
        <v>5</v>
      </c>
      <c r="B22" s="132" t="s">
        <v>196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5" customHeight="1">
      <c r="A23" s="121" t="s">
        <v>172</v>
      </c>
      <c r="B23" s="122" t="s">
        <v>194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5" customHeight="1">
      <c r="A24" s="121" t="s">
        <v>173</v>
      </c>
      <c r="B24" s="122" t="s">
        <v>195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5" customHeight="1">
      <c r="A25" s="119" t="s">
        <v>6</v>
      </c>
      <c r="B25" s="132" t="s">
        <v>197</v>
      </c>
      <c r="C25" s="119">
        <f>C13+C16+C19+C22</f>
        <v>1153.12</v>
      </c>
      <c r="D25" s="119">
        <f>D13+D16+D19+D22</f>
        <v>27045.32</v>
      </c>
      <c r="E25" s="121"/>
      <c r="F25" s="121"/>
      <c r="G25" s="121"/>
      <c r="H25" s="121"/>
      <c r="I25" s="119">
        <f>I22+I19+I16+I13</f>
        <v>27463.17</v>
      </c>
      <c r="J25" s="121"/>
      <c r="K25" s="121"/>
      <c r="L25" s="121"/>
      <c r="M25" s="119">
        <f t="shared" si="0"/>
        <v>735.2700000000004</v>
      </c>
    </row>
    <row r="26" spans="1:13" s="123" customFormat="1" ht="15">
      <c r="A26" s="232" t="s">
        <v>206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ht="15">
      <c r="D27" s="118" t="s">
        <v>207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9" right="0.39" top="0.79" bottom="0.71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421875" style="118" customWidth="1"/>
    <col min="2" max="2" width="56.421875" style="118" customWidth="1"/>
    <col min="3" max="4" width="13.28125" style="118" customWidth="1"/>
    <col min="5" max="5" width="12.28125" style="118" customWidth="1"/>
    <col min="6" max="6" width="13.57421875" style="118" customWidth="1"/>
    <col min="7" max="7" width="13.28125" style="118" customWidth="1"/>
    <col min="8" max="8" width="12.28125" style="118" customWidth="1"/>
    <col min="9" max="16384" width="9.140625" style="118" customWidth="1"/>
  </cols>
  <sheetData>
    <row r="1" ht="15">
      <c r="F1" s="126"/>
    </row>
    <row r="2" ht="15">
      <c r="F2" s="118" t="s">
        <v>186</v>
      </c>
    </row>
    <row r="3" ht="15">
      <c r="F3" s="118" t="s">
        <v>7</v>
      </c>
    </row>
    <row r="4" ht="8.25" customHeight="1"/>
    <row r="5" spans="1:8" ht="15">
      <c r="A5" s="235" t="s">
        <v>208</v>
      </c>
      <c r="B5" s="235"/>
      <c r="C5" s="235"/>
      <c r="D5" s="235"/>
      <c r="E5" s="235"/>
      <c r="F5" s="235"/>
      <c r="G5" s="235"/>
      <c r="H5" s="235"/>
    </row>
    <row r="6" spans="1:8" ht="15">
      <c r="A6" s="235" t="s">
        <v>209</v>
      </c>
      <c r="B6" s="235"/>
      <c r="C6" s="235"/>
      <c r="D6" s="235"/>
      <c r="E6" s="235"/>
      <c r="F6" s="235"/>
      <c r="G6" s="235"/>
      <c r="H6" s="235"/>
    </row>
    <row r="7" ht="5.25" customHeight="1"/>
    <row r="8" spans="1:8" ht="15">
      <c r="A8" s="235" t="s">
        <v>210</v>
      </c>
      <c r="B8" s="235"/>
      <c r="C8" s="235"/>
      <c r="D8" s="235"/>
      <c r="E8" s="235"/>
      <c r="F8" s="235"/>
      <c r="G8" s="235"/>
      <c r="H8" s="235"/>
    </row>
    <row r="9" ht="5.25" customHeight="1"/>
    <row r="10" spans="1:8" ht="15" customHeight="1">
      <c r="A10" s="234" t="s">
        <v>0</v>
      </c>
      <c r="B10" s="234" t="s">
        <v>211</v>
      </c>
      <c r="C10" s="234" t="s">
        <v>212</v>
      </c>
      <c r="D10" s="234"/>
      <c r="E10" s="234"/>
      <c r="F10" s="234" t="s">
        <v>168</v>
      </c>
      <c r="G10" s="234"/>
      <c r="H10" s="234"/>
    </row>
    <row r="11" spans="1:8" ht="79.5" customHeight="1">
      <c r="A11" s="234"/>
      <c r="B11" s="234"/>
      <c r="C11" s="119" t="s">
        <v>213</v>
      </c>
      <c r="D11" s="119" t="s">
        <v>214</v>
      </c>
      <c r="E11" s="119" t="s">
        <v>276</v>
      </c>
      <c r="F11" s="119" t="s">
        <v>215</v>
      </c>
      <c r="G11" s="119" t="s">
        <v>216</v>
      </c>
      <c r="H11" s="119" t="s">
        <v>276</v>
      </c>
    </row>
    <row r="12" spans="1:8" ht="15">
      <c r="A12" s="121">
        <v>1</v>
      </c>
      <c r="B12" s="121">
        <v>2</v>
      </c>
      <c r="C12" s="121">
        <v>3</v>
      </c>
      <c r="D12" s="121">
        <v>4</v>
      </c>
      <c r="E12" s="121" t="s">
        <v>184</v>
      </c>
      <c r="F12" s="121">
        <v>6</v>
      </c>
      <c r="G12" s="121">
        <v>7</v>
      </c>
      <c r="H12" s="121" t="s">
        <v>217</v>
      </c>
    </row>
    <row r="13" spans="1:8" ht="45">
      <c r="A13" s="121" t="s">
        <v>1</v>
      </c>
      <c r="B13" s="122" t="s">
        <v>218</v>
      </c>
      <c r="C13" s="119"/>
      <c r="D13" s="119">
        <v>172.97</v>
      </c>
      <c r="E13" s="119">
        <f>C13+D13</f>
        <v>172.97</v>
      </c>
      <c r="F13" s="119"/>
      <c r="G13" s="119">
        <v>175.21</v>
      </c>
      <c r="H13" s="119">
        <f>F13+G13</f>
        <v>175.21</v>
      </c>
    </row>
    <row r="14" spans="1:8" ht="54.75" customHeight="1">
      <c r="A14" s="121" t="s">
        <v>2</v>
      </c>
      <c r="B14" s="122" t="s">
        <v>219</v>
      </c>
      <c r="C14" s="119"/>
      <c r="D14" s="119">
        <v>0</v>
      </c>
      <c r="E14" s="119">
        <f>C14+D14</f>
        <v>0</v>
      </c>
      <c r="F14" s="119"/>
      <c r="G14" s="119">
        <v>0</v>
      </c>
      <c r="H14" s="119">
        <f>F14+G14</f>
        <v>0</v>
      </c>
    </row>
    <row r="15" spans="1:8" ht="60" customHeight="1">
      <c r="A15" s="121" t="s">
        <v>4</v>
      </c>
      <c r="B15" s="122" t="s">
        <v>220</v>
      </c>
      <c r="C15" s="119"/>
      <c r="D15" s="119">
        <v>980.15</v>
      </c>
      <c r="E15" s="119">
        <f>C15+D15</f>
        <v>980.15</v>
      </c>
      <c r="F15" s="119"/>
      <c r="G15" s="119">
        <v>560.06</v>
      </c>
      <c r="H15" s="119">
        <f>F15+G15</f>
        <v>560.06</v>
      </c>
    </row>
    <row r="16" spans="1:8" ht="15" customHeight="1">
      <c r="A16" s="121" t="s">
        <v>5</v>
      </c>
      <c r="B16" s="122" t="s">
        <v>56</v>
      </c>
      <c r="C16" s="119"/>
      <c r="D16" s="119">
        <v>0</v>
      </c>
      <c r="E16" s="119">
        <f>C16+D16</f>
        <v>0</v>
      </c>
      <c r="F16" s="119"/>
      <c r="G16" s="119">
        <v>0</v>
      </c>
      <c r="H16" s="119">
        <f>F16+G16</f>
        <v>0</v>
      </c>
    </row>
    <row r="17" spans="1:8" ht="15" customHeight="1">
      <c r="A17" s="121" t="s">
        <v>6</v>
      </c>
      <c r="B17" s="122" t="s">
        <v>276</v>
      </c>
      <c r="C17" s="119"/>
      <c r="D17" s="119">
        <f>SUM(D13:D16)</f>
        <v>1153.12</v>
      </c>
      <c r="E17" s="119">
        <f>SUM(E13:E16)</f>
        <v>1153.12</v>
      </c>
      <c r="F17" s="119">
        <f>SUM(F13:F16)</f>
        <v>0</v>
      </c>
      <c r="G17" s="119">
        <f>SUM(G13:G16)</f>
        <v>735.27</v>
      </c>
      <c r="H17" s="119">
        <f>SUM(H13:H16)</f>
        <v>735.27</v>
      </c>
    </row>
    <row r="18" ht="6.75" customHeight="1"/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„Windows“ vartotojas</cp:lastModifiedBy>
  <cp:lastPrinted>2018-09-26T12:49:22Z</cp:lastPrinted>
  <dcterms:created xsi:type="dcterms:W3CDTF">2013-02-01T07:28:35Z</dcterms:created>
  <dcterms:modified xsi:type="dcterms:W3CDTF">2018-09-26T12:52:49Z</dcterms:modified>
  <cp:category/>
  <cp:version/>
  <cp:contentType/>
  <cp:contentStatus/>
</cp:coreProperties>
</file>